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-memo\Desktop\"/>
    </mc:Choice>
  </mc:AlternateContent>
  <xr:revisionPtr revIDLastSave="0" documentId="13_ncr:1_{3E160A4C-8FDA-4A40-A128-149F3C096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 Ingresos" sheetId="68" r:id="rId1"/>
    <sheet name="Hoja1" sheetId="69" state="hidden" r:id="rId2"/>
  </sheets>
  <definedNames>
    <definedName name="_xlnm.Print_Area" localSheetId="0">'Resumen Ingresos'!$A$1:$B$174</definedName>
    <definedName name="_xlnm.Print_Titles" localSheetId="0">'Resumen Ingresos'!$1:$3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68" l="1"/>
  <c r="D5" i="68"/>
  <c r="E5" i="68"/>
  <c r="F5" i="68"/>
  <c r="G5" i="68"/>
  <c r="H5" i="68"/>
  <c r="I5" i="68"/>
  <c r="J5" i="68"/>
  <c r="K5" i="68"/>
  <c r="L5" i="68"/>
  <c r="M5" i="68"/>
  <c r="N5" i="68"/>
  <c r="C6" i="68"/>
  <c r="D6" i="68"/>
  <c r="E6" i="68"/>
  <c r="F6" i="68"/>
  <c r="G6" i="68"/>
  <c r="H6" i="68"/>
  <c r="I6" i="68"/>
  <c r="J6" i="68"/>
  <c r="K6" i="68"/>
  <c r="L6" i="68"/>
  <c r="M6" i="68"/>
  <c r="N6" i="68"/>
  <c r="C7" i="68"/>
  <c r="D7" i="68"/>
  <c r="E7" i="68"/>
  <c r="F7" i="68"/>
  <c r="G7" i="68"/>
  <c r="H7" i="68"/>
  <c r="I7" i="68"/>
  <c r="J7" i="68"/>
  <c r="K7" i="68"/>
  <c r="L7" i="68"/>
  <c r="M7" i="68"/>
  <c r="N7" i="68"/>
  <c r="C8" i="68"/>
  <c r="D8" i="68"/>
  <c r="E8" i="68"/>
  <c r="F8" i="68"/>
  <c r="G8" i="68"/>
  <c r="H8" i="68"/>
  <c r="I8" i="68"/>
  <c r="J8" i="68"/>
  <c r="K8" i="68"/>
  <c r="L8" i="68"/>
  <c r="M8" i="68"/>
  <c r="N8" i="68"/>
  <c r="C9" i="68"/>
  <c r="D9" i="68"/>
  <c r="E9" i="68"/>
  <c r="F9" i="68"/>
  <c r="G9" i="68"/>
  <c r="H9" i="68"/>
  <c r="I9" i="68"/>
  <c r="J9" i="68"/>
  <c r="K9" i="68"/>
  <c r="L9" i="68"/>
  <c r="M9" i="68"/>
  <c r="N9" i="68"/>
  <c r="C10" i="68"/>
  <c r="D10" i="68"/>
  <c r="E10" i="68"/>
  <c r="F10" i="68"/>
  <c r="G10" i="68"/>
  <c r="H10" i="68"/>
  <c r="I10" i="68"/>
  <c r="J10" i="68"/>
  <c r="K10" i="68"/>
  <c r="L10" i="68"/>
  <c r="M10" i="68"/>
  <c r="N10" i="68"/>
  <c r="C11" i="68"/>
  <c r="D11" i="68"/>
  <c r="E11" i="68"/>
  <c r="F11" i="68"/>
  <c r="G11" i="68"/>
  <c r="H11" i="68"/>
  <c r="I11" i="68"/>
  <c r="J11" i="68"/>
  <c r="K11" i="68"/>
  <c r="L11" i="68"/>
  <c r="M11" i="68"/>
  <c r="N11" i="68"/>
  <c r="C12" i="68"/>
  <c r="D12" i="68"/>
  <c r="E12" i="68"/>
  <c r="F12" i="68"/>
  <c r="G12" i="68"/>
  <c r="H12" i="68"/>
  <c r="I12" i="68"/>
  <c r="J12" i="68"/>
  <c r="K12" i="68"/>
  <c r="L12" i="68"/>
  <c r="M12" i="68"/>
  <c r="N12" i="68"/>
  <c r="C13" i="68"/>
  <c r="D13" i="68"/>
  <c r="E13" i="68"/>
  <c r="F13" i="68"/>
  <c r="G13" i="68"/>
  <c r="H13" i="68"/>
  <c r="I13" i="68"/>
  <c r="J13" i="68"/>
  <c r="K13" i="68"/>
  <c r="L13" i="68"/>
  <c r="M13" i="68"/>
  <c r="N13" i="68"/>
  <c r="C14" i="68"/>
  <c r="D14" i="68"/>
  <c r="E14" i="68"/>
  <c r="F14" i="68"/>
  <c r="G14" i="68"/>
  <c r="H14" i="68"/>
  <c r="I14" i="68"/>
  <c r="J14" i="68"/>
  <c r="K14" i="68"/>
  <c r="L14" i="68"/>
  <c r="M14" i="68"/>
  <c r="N14" i="68"/>
  <c r="C15" i="68"/>
  <c r="D15" i="68"/>
  <c r="E15" i="68"/>
  <c r="F15" i="68"/>
  <c r="G15" i="68"/>
  <c r="H15" i="68"/>
  <c r="I15" i="68"/>
  <c r="J15" i="68"/>
  <c r="K15" i="68"/>
  <c r="L15" i="68"/>
  <c r="M15" i="68"/>
  <c r="N15" i="68"/>
  <c r="C16" i="68"/>
  <c r="D16" i="68"/>
  <c r="E16" i="68"/>
  <c r="F16" i="68"/>
  <c r="G16" i="68"/>
  <c r="H16" i="68"/>
  <c r="I16" i="68"/>
  <c r="J16" i="68"/>
  <c r="K16" i="68"/>
  <c r="L16" i="68"/>
  <c r="M16" i="68"/>
  <c r="N16" i="68"/>
  <c r="C17" i="68"/>
  <c r="D17" i="68"/>
  <c r="E17" i="68"/>
  <c r="F17" i="68"/>
  <c r="G17" i="68"/>
  <c r="H17" i="68"/>
  <c r="I17" i="68"/>
  <c r="J17" i="68"/>
  <c r="K17" i="68"/>
  <c r="L17" i="68"/>
  <c r="M17" i="68"/>
  <c r="N17" i="68"/>
  <c r="C18" i="68"/>
  <c r="D18" i="68"/>
  <c r="E18" i="68"/>
  <c r="F18" i="68"/>
  <c r="G18" i="68"/>
  <c r="H18" i="68"/>
  <c r="I18" i="68"/>
  <c r="J18" i="68"/>
  <c r="K18" i="68"/>
  <c r="L18" i="68"/>
  <c r="M18" i="68"/>
  <c r="N18" i="68"/>
  <c r="C19" i="68"/>
  <c r="D19" i="68"/>
  <c r="E19" i="68"/>
  <c r="F19" i="68"/>
  <c r="G19" i="68"/>
  <c r="H19" i="68"/>
  <c r="I19" i="68"/>
  <c r="J19" i="68"/>
  <c r="K19" i="68"/>
  <c r="L19" i="68"/>
  <c r="M19" i="68"/>
  <c r="N19" i="68"/>
  <c r="C20" i="68"/>
  <c r="D20" i="68"/>
  <c r="E20" i="68"/>
  <c r="F20" i="68"/>
  <c r="G20" i="68"/>
  <c r="H20" i="68"/>
  <c r="I20" i="68"/>
  <c r="J20" i="68"/>
  <c r="K20" i="68"/>
  <c r="L20" i="68"/>
  <c r="M20" i="68"/>
  <c r="N20" i="68"/>
  <c r="C21" i="68"/>
  <c r="D21" i="68"/>
  <c r="E21" i="68"/>
  <c r="F21" i="68"/>
  <c r="G21" i="68"/>
  <c r="H21" i="68"/>
  <c r="I21" i="68"/>
  <c r="J21" i="68"/>
  <c r="K21" i="68"/>
  <c r="L21" i="68"/>
  <c r="M21" i="68"/>
  <c r="N21" i="68"/>
  <c r="C22" i="68"/>
  <c r="D22" i="68"/>
  <c r="E22" i="68"/>
  <c r="F22" i="68"/>
  <c r="G22" i="68"/>
  <c r="H22" i="68"/>
  <c r="I22" i="68"/>
  <c r="J22" i="68"/>
  <c r="K22" i="68"/>
  <c r="L22" i="68"/>
  <c r="M22" i="68"/>
  <c r="N22" i="68"/>
  <c r="C23" i="68"/>
  <c r="D23" i="68"/>
  <c r="E23" i="68"/>
  <c r="F23" i="68"/>
  <c r="G23" i="68"/>
  <c r="H23" i="68"/>
  <c r="I23" i="68"/>
  <c r="J23" i="68"/>
  <c r="K23" i="68"/>
  <c r="L23" i="68"/>
  <c r="M23" i="68"/>
  <c r="N23" i="68"/>
  <c r="C24" i="68"/>
  <c r="D24" i="68"/>
  <c r="E24" i="68"/>
  <c r="F24" i="68"/>
  <c r="G24" i="68"/>
  <c r="H24" i="68"/>
  <c r="I24" i="68"/>
  <c r="J24" i="68"/>
  <c r="K24" i="68"/>
  <c r="L24" i="68"/>
  <c r="M24" i="68"/>
  <c r="N24" i="68"/>
  <c r="C25" i="68"/>
  <c r="D25" i="68"/>
  <c r="E25" i="68"/>
  <c r="F25" i="68"/>
  <c r="G25" i="68"/>
  <c r="H25" i="68"/>
  <c r="I25" i="68"/>
  <c r="J25" i="68"/>
  <c r="K25" i="68"/>
  <c r="L25" i="68"/>
  <c r="M25" i="68"/>
  <c r="N25" i="68"/>
  <c r="C26" i="68"/>
  <c r="D26" i="68"/>
  <c r="E26" i="68"/>
  <c r="F26" i="68"/>
  <c r="G26" i="68"/>
  <c r="H26" i="68"/>
  <c r="I26" i="68"/>
  <c r="J26" i="68"/>
  <c r="K26" i="68"/>
  <c r="L26" i="68"/>
  <c r="M26" i="68"/>
  <c r="N26" i="68"/>
  <c r="C27" i="68"/>
  <c r="D27" i="68"/>
  <c r="E27" i="68"/>
  <c r="F27" i="68"/>
  <c r="G27" i="68"/>
  <c r="H27" i="68"/>
  <c r="I27" i="68"/>
  <c r="J27" i="68"/>
  <c r="K27" i="68"/>
  <c r="L27" i="68"/>
  <c r="M27" i="68"/>
  <c r="N27" i="68"/>
  <c r="C28" i="68"/>
  <c r="D28" i="68"/>
  <c r="E28" i="68"/>
  <c r="F28" i="68"/>
  <c r="G28" i="68"/>
  <c r="H28" i="68"/>
  <c r="I28" i="68"/>
  <c r="J28" i="68"/>
  <c r="K28" i="68"/>
  <c r="L28" i="68"/>
  <c r="M28" i="68"/>
  <c r="N28" i="68"/>
  <c r="C29" i="68"/>
  <c r="D29" i="68"/>
  <c r="E29" i="68"/>
  <c r="F29" i="68"/>
  <c r="G29" i="68"/>
  <c r="H29" i="68"/>
  <c r="I29" i="68"/>
  <c r="J29" i="68"/>
  <c r="K29" i="68"/>
  <c r="L29" i="68"/>
  <c r="M29" i="68"/>
  <c r="N29" i="68"/>
  <c r="C30" i="68"/>
  <c r="D30" i="68"/>
  <c r="E30" i="68"/>
  <c r="F30" i="68"/>
  <c r="G30" i="68"/>
  <c r="H30" i="68"/>
  <c r="I30" i="68"/>
  <c r="J30" i="68"/>
  <c r="K30" i="68"/>
  <c r="L30" i="68"/>
  <c r="M30" i="68"/>
  <c r="N30" i="68"/>
  <c r="C31" i="68"/>
  <c r="D31" i="68"/>
  <c r="E31" i="68"/>
  <c r="F31" i="68"/>
  <c r="G31" i="68"/>
  <c r="H31" i="68"/>
  <c r="I31" i="68"/>
  <c r="J31" i="68"/>
  <c r="K31" i="68"/>
  <c r="L31" i="68"/>
  <c r="M31" i="68"/>
  <c r="N31" i="68"/>
  <c r="C32" i="68"/>
  <c r="D32" i="68"/>
  <c r="E32" i="68"/>
  <c r="F32" i="68"/>
  <c r="G32" i="68"/>
  <c r="H32" i="68"/>
  <c r="I32" i="68"/>
  <c r="J32" i="68"/>
  <c r="K32" i="68"/>
  <c r="L32" i="68"/>
  <c r="M32" i="68"/>
  <c r="N32" i="68"/>
  <c r="C33" i="68"/>
  <c r="D33" i="68"/>
  <c r="E33" i="68"/>
  <c r="F33" i="68"/>
  <c r="G33" i="68"/>
  <c r="H33" i="68"/>
  <c r="I33" i="68"/>
  <c r="J33" i="68"/>
  <c r="K33" i="68"/>
  <c r="L33" i="68"/>
  <c r="M33" i="68"/>
  <c r="N33" i="68"/>
  <c r="C34" i="68"/>
  <c r="D34" i="68"/>
  <c r="E34" i="68"/>
  <c r="F34" i="68"/>
  <c r="G34" i="68"/>
  <c r="H34" i="68"/>
  <c r="I34" i="68"/>
  <c r="J34" i="68"/>
  <c r="K34" i="68"/>
  <c r="L34" i="68"/>
  <c r="M34" i="68"/>
  <c r="N34" i="68"/>
  <c r="C35" i="68"/>
  <c r="D35" i="68"/>
  <c r="E35" i="68"/>
  <c r="F35" i="68"/>
  <c r="G35" i="68"/>
  <c r="H35" i="68"/>
  <c r="I35" i="68"/>
  <c r="J35" i="68"/>
  <c r="K35" i="68"/>
  <c r="L35" i="68"/>
  <c r="M35" i="68"/>
  <c r="N35" i="68"/>
  <c r="C36" i="68"/>
  <c r="D36" i="68"/>
  <c r="E36" i="68"/>
  <c r="F36" i="68"/>
  <c r="G36" i="68"/>
  <c r="H36" i="68"/>
  <c r="I36" i="68"/>
  <c r="J36" i="68"/>
  <c r="K36" i="68"/>
  <c r="L36" i="68"/>
  <c r="M36" i="68"/>
  <c r="N36" i="68"/>
  <c r="C37" i="68"/>
  <c r="D37" i="68"/>
  <c r="E37" i="68"/>
  <c r="F37" i="68"/>
  <c r="G37" i="68"/>
  <c r="H37" i="68"/>
  <c r="I37" i="68"/>
  <c r="J37" i="68"/>
  <c r="K37" i="68"/>
  <c r="L37" i="68"/>
  <c r="M37" i="68"/>
  <c r="N37" i="68"/>
  <c r="C38" i="68"/>
  <c r="D38" i="68"/>
  <c r="E38" i="68"/>
  <c r="F38" i="68"/>
  <c r="G38" i="68"/>
  <c r="H38" i="68"/>
  <c r="I38" i="68"/>
  <c r="J38" i="68"/>
  <c r="K38" i="68"/>
  <c r="L38" i="68"/>
  <c r="M38" i="68"/>
  <c r="N38" i="68"/>
  <c r="C39" i="68"/>
  <c r="D39" i="68"/>
  <c r="E39" i="68"/>
  <c r="F39" i="68"/>
  <c r="G39" i="68"/>
  <c r="H39" i="68"/>
  <c r="I39" i="68"/>
  <c r="J39" i="68"/>
  <c r="K39" i="68"/>
  <c r="L39" i="68"/>
  <c r="M39" i="68"/>
  <c r="N39" i="68"/>
  <c r="C40" i="68"/>
  <c r="D40" i="68"/>
  <c r="E40" i="68"/>
  <c r="F40" i="68"/>
  <c r="G40" i="68"/>
  <c r="H40" i="68"/>
  <c r="I40" i="68"/>
  <c r="J40" i="68"/>
  <c r="K40" i="68"/>
  <c r="L40" i="68"/>
  <c r="M40" i="68"/>
  <c r="N40" i="68"/>
  <c r="C41" i="68"/>
  <c r="D41" i="68"/>
  <c r="E41" i="68"/>
  <c r="F41" i="68"/>
  <c r="G41" i="68"/>
  <c r="H41" i="68"/>
  <c r="I41" i="68"/>
  <c r="J41" i="68"/>
  <c r="K41" i="68"/>
  <c r="L41" i="68"/>
  <c r="M41" i="68"/>
  <c r="N41" i="68"/>
  <c r="C42" i="68"/>
  <c r="D42" i="68"/>
  <c r="E42" i="68"/>
  <c r="F42" i="68"/>
  <c r="G42" i="68"/>
  <c r="H42" i="68"/>
  <c r="I42" i="68"/>
  <c r="J42" i="68"/>
  <c r="K42" i="68"/>
  <c r="L42" i="68"/>
  <c r="M42" i="68"/>
  <c r="N42" i="68"/>
  <c r="C43" i="68"/>
  <c r="D43" i="68"/>
  <c r="E43" i="68"/>
  <c r="F43" i="68"/>
  <c r="G43" i="68"/>
  <c r="H43" i="68"/>
  <c r="I43" i="68"/>
  <c r="J43" i="68"/>
  <c r="K43" i="68"/>
  <c r="L43" i="68"/>
  <c r="M43" i="68"/>
  <c r="N43" i="68"/>
  <c r="C44" i="68"/>
  <c r="D44" i="68"/>
  <c r="E44" i="68"/>
  <c r="F44" i="68"/>
  <c r="G44" i="68"/>
  <c r="H44" i="68"/>
  <c r="I44" i="68"/>
  <c r="J44" i="68"/>
  <c r="K44" i="68"/>
  <c r="L44" i="68"/>
  <c r="M44" i="68"/>
  <c r="N44" i="68"/>
  <c r="C45" i="68"/>
  <c r="D45" i="68"/>
  <c r="E45" i="68"/>
  <c r="F45" i="68"/>
  <c r="G45" i="68"/>
  <c r="H45" i="68"/>
  <c r="I45" i="68"/>
  <c r="J45" i="68"/>
  <c r="K45" i="68"/>
  <c r="L45" i="68"/>
  <c r="M45" i="68"/>
  <c r="N45" i="68"/>
  <c r="C46" i="68"/>
  <c r="D46" i="68"/>
  <c r="E46" i="68"/>
  <c r="F46" i="68"/>
  <c r="G46" i="68"/>
  <c r="H46" i="68"/>
  <c r="I46" i="68"/>
  <c r="J46" i="68"/>
  <c r="K46" i="68"/>
  <c r="L46" i="68"/>
  <c r="M46" i="68"/>
  <c r="N46" i="68"/>
  <c r="C47" i="68"/>
  <c r="D47" i="68"/>
  <c r="E47" i="68"/>
  <c r="F47" i="68"/>
  <c r="G47" i="68"/>
  <c r="H47" i="68"/>
  <c r="I47" i="68"/>
  <c r="J47" i="68"/>
  <c r="K47" i="68"/>
  <c r="L47" i="68"/>
  <c r="M47" i="68"/>
  <c r="N47" i="68"/>
  <c r="C48" i="68"/>
  <c r="D48" i="68"/>
  <c r="E48" i="68"/>
  <c r="F48" i="68"/>
  <c r="G48" i="68"/>
  <c r="H48" i="68"/>
  <c r="I48" i="68"/>
  <c r="J48" i="68"/>
  <c r="K48" i="68"/>
  <c r="L48" i="68"/>
  <c r="M48" i="68"/>
  <c r="N48" i="68"/>
  <c r="C49" i="68"/>
  <c r="D49" i="68"/>
  <c r="E49" i="68"/>
  <c r="F49" i="68"/>
  <c r="G49" i="68"/>
  <c r="H49" i="68"/>
  <c r="I49" i="68"/>
  <c r="J49" i="68"/>
  <c r="K49" i="68"/>
  <c r="L49" i="68"/>
  <c r="M49" i="68"/>
  <c r="N49" i="68"/>
  <c r="C50" i="68"/>
  <c r="D50" i="68"/>
  <c r="E50" i="68"/>
  <c r="F50" i="68"/>
  <c r="G50" i="68"/>
  <c r="H50" i="68"/>
  <c r="I50" i="68"/>
  <c r="J50" i="68"/>
  <c r="K50" i="68"/>
  <c r="L50" i="68"/>
  <c r="M50" i="68"/>
  <c r="N50" i="68"/>
  <c r="C51" i="68"/>
  <c r="D51" i="68"/>
  <c r="E51" i="68"/>
  <c r="F51" i="68"/>
  <c r="G51" i="68"/>
  <c r="H51" i="68"/>
  <c r="I51" i="68"/>
  <c r="J51" i="68"/>
  <c r="K51" i="68"/>
  <c r="L51" i="68"/>
  <c r="M51" i="68"/>
  <c r="N51" i="68"/>
  <c r="C52" i="68"/>
  <c r="D52" i="68"/>
  <c r="E52" i="68"/>
  <c r="F52" i="68"/>
  <c r="G52" i="68"/>
  <c r="H52" i="68"/>
  <c r="I52" i="68"/>
  <c r="J52" i="68"/>
  <c r="K52" i="68"/>
  <c r="L52" i="68"/>
  <c r="M52" i="68"/>
  <c r="N52" i="68"/>
  <c r="C53" i="68"/>
  <c r="D53" i="68"/>
  <c r="E53" i="68"/>
  <c r="F53" i="68"/>
  <c r="G53" i="68"/>
  <c r="H53" i="68"/>
  <c r="I53" i="68"/>
  <c r="J53" i="68"/>
  <c r="K53" i="68"/>
  <c r="L53" i="68"/>
  <c r="M53" i="68"/>
  <c r="N53" i="68"/>
  <c r="C54" i="68"/>
  <c r="D54" i="68"/>
  <c r="E54" i="68"/>
  <c r="F54" i="68"/>
  <c r="G54" i="68"/>
  <c r="H54" i="68"/>
  <c r="I54" i="68"/>
  <c r="J54" i="68"/>
  <c r="K54" i="68"/>
  <c r="L54" i="68"/>
  <c r="M54" i="68"/>
  <c r="N54" i="68"/>
  <c r="C55" i="68"/>
  <c r="D55" i="68"/>
  <c r="E55" i="68"/>
  <c r="F55" i="68"/>
  <c r="G55" i="68"/>
  <c r="H55" i="68"/>
  <c r="I55" i="68"/>
  <c r="J55" i="68"/>
  <c r="K55" i="68"/>
  <c r="L55" i="68"/>
  <c r="M55" i="68"/>
  <c r="N55" i="68"/>
  <c r="C56" i="68"/>
  <c r="D56" i="68"/>
  <c r="E56" i="68"/>
  <c r="F56" i="68"/>
  <c r="G56" i="68"/>
  <c r="H56" i="68"/>
  <c r="I56" i="68"/>
  <c r="J56" i="68"/>
  <c r="K56" i="68"/>
  <c r="L56" i="68"/>
  <c r="M56" i="68"/>
  <c r="N56" i="68"/>
  <c r="C57" i="68"/>
  <c r="D57" i="68"/>
  <c r="E57" i="68"/>
  <c r="F57" i="68"/>
  <c r="G57" i="68"/>
  <c r="H57" i="68"/>
  <c r="I57" i="68"/>
  <c r="J57" i="68"/>
  <c r="K57" i="68"/>
  <c r="L57" i="68"/>
  <c r="M57" i="68"/>
  <c r="N57" i="68"/>
  <c r="C58" i="68"/>
  <c r="D58" i="68"/>
  <c r="E58" i="68"/>
  <c r="F58" i="68"/>
  <c r="G58" i="68"/>
  <c r="H58" i="68"/>
  <c r="I58" i="68"/>
  <c r="J58" i="68"/>
  <c r="K58" i="68"/>
  <c r="L58" i="68"/>
  <c r="M58" i="68"/>
  <c r="N58" i="68"/>
  <c r="C59" i="68"/>
  <c r="D59" i="68"/>
  <c r="E59" i="68"/>
  <c r="F59" i="68"/>
  <c r="G59" i="68"/>
  <c r="H59" i="68"/>
  <c r="I59" i="68"/>
  <c r="J59" i="68"/>
  <c r="K59" i="68"/>
  <c r="L59" i="68"/>
  <c r="M59" i="68"/>
  <c r="N59" i="68"/>
  <c r="C60" i="68"/>
  <c r="D60" i="68"/>
  <c r="E60" i="68"/>
  <c r="F60" i="68"/>
  <c r="G60" i="68"/>
  <c r="H60" i="68"/>
  <c r="I60" i="68"/>
  <c r="J60" i="68"/>
  <c r="K60" i="68"/>
  <c r="L60" i="68"/>
  <c r="M60" i="68"/>
  <c r="N60" i="68"/>
  <c r="C61" i="68"/>
  <c r="D61" i="68"/>
  <c r="E61" i="68"/>
  <c r="F61" i="68"/>
  <c r="G61" i="68"/>
  <c r="H61" i="68"/>
  <c r="I61" i="68"/>
  <c r="J61" i="68"/>
  <c r="K61" i="68"/>
  <c r="L61" i="68"/>
  <c r="M61" i="68"/>
  <c r="N61" i="68"/>
  <c r="C62" i="68"/>
  <c r="D62" i="68"/>
  <c r="E62" i="68"/>
  <c r="F62" i="68"/>
  <c r="G62" i="68"/>
  <c r="H62" i="68"/>
  <c r="I62" i="68"/>
  <c r="J62" i="68"/>
  <c r="K62" i="68"/>
  <c r="L62" i="68"/>
  <c r="M62" i="68"/>
  <c r="N62" i="68"/>
  <c r="C63" i="68"/>
  <c r="D63" i="68"/>
  <c r="E63" i="68"/>
  <c r="F63" i="68"/>
  <c r="G63" i="68"/>
  <c r="H63" i="68"/>
  <c r="I63" i="68"/>
  <c r="J63" i="68"/>
  <c r="K63" i="68"/>
  <c r="L63" i="68"/>
  <c r="M63" i="68"/>
  <c r="N63" i="68"/>
  <c r="C64" i="68"/>
  <c r="D64" i="68"/>
  <c r="E64" i="68"/>
  <c r="F64" i="68"/>
  <c r="G64" i="68"/>
  <c r="H64" i="68"/>
  <c r="I64" i="68"/>
  <c r="J64" i="68"/>
  <c r="K64" i="68"/>
  <c r="L64" i="68"/>
  <c r="M64" i="68"/>
  <c r="N64" i="68"/>
  <c r="C65" i="68"/>
  <c r="D65" i="68"/>
  <c r="E65" i="68"/>
  <c r="F65" i="68"/>
  <c r="G65" i="68"/>
  <c r="H65" i="68"/>
  <c r="I65" i="68"/>
  <c r="J65" i="68"/>
  <c r="K65" i="68"/>
  <c r="L65" i="68"/>
  <c r="M65" i="68"/>
  <c r="N65" i="68"/>
  <c r="C66" i="68"/>
  <c r="D66" i="68"/>
  <c r="E66" i="68"/>
  <c r="F66" i="68"/>
  <c r="G66" i="68"/>
  <c r="H66" i="68"/>
  <c r="I66" i="68"/>
  <c r="J66" i="68"/>
  <c r="K66" i="68"/>
  <c r="L66" i="68"/>
  <c r="M66" i="68"/>
  <c r="N66" i="68"/>
  <c r="C67" i="68"/>
  <c r="D67" i="68"/>
  <c r="E67" i="68"/>
  <c r="F67" i="68"/>
  <c r="G67" i="68"/>
  <c r="H67" i="68"/>
  <c r="I67" i="68"/>
  <c r="J67" i="68"/>
  <c r="K67" i="68"/>
  <c r="L67" i="68"/>
  <c r="M67" i="68"/>
  <c r="N67" i="68"/>
  <c r="C68" i="68"/>
  <c r="D68" i="68"/>
  <c r="E68" i="68"/>
  <c r="F68" i="68"/>
  <c r="G68" i="68"/>
  <c r="H68" i="68"/>
  <c r="I68" i="68"/>
  <c r="J68" i="68"/>
  <c r="K68" i="68"/>
  <c r="L68" i="68"/>
  <c r="M68" i="68"/>
  <c r="N68" i="68"/>
  <c r="C69" i="68"/>
  <c r="D69" i="68"/>
  <c r="E69" i="68"/>
  <c r="F69" i="68"/>
  <c r="G69" i="68"/>
  <c r="H69" i="68"/>
  <c r="I69" i="68"/>
  <c r="J69" i="68"/>
  <c r="K69" i="68"/>
  <c r="L69" i="68"/>
  <c r="M69" i="68"/>
  <c r="N69" i="68"/>
  <c r="C70" i="68"/>
  <c r="D70" i="68"/>
  <c r="E70" i="68"/>
  <c r="F70" i="68"/>
  <c r="G70" i="68"/>
  <c r="H70" i="68"/>
  <c r="I70" i="68"/>
  <c r="J70" i="68"/>
  <c r="K70" i="68"/>
  <c r="L70" i="68"/>
  <c r="M70" i="68"/>
  <c r="N70" i="68"/>
  <c r="C71" i="68"/>
  <c r="D71" i="68"/>
  <c r="E71" i="68"/>
  <c r="F71" i="68"/>
  <c r="G71" i="68"/>
  <c r="H71" i="68"/>
  <c r="I71" i="68"/>
  <c r="J71" i="68"/>
  <c r="K71" i="68"/>
  <c r="L71" i="68"/>
  <c r="M71" i="68"/>
  <c r="N71" i="68"/>
  <c r="C72" i="68"/>
  <c r="D72" i="68"/>
  <c r="E72" i="68"/>
  <c r="F72" i="68"/>
  <c r="G72" i="68"/>
  <c r="H72" i="68"/>
  <c r="I72" i="68"/>
  <c r="J72" i="68"/>
  <c r="K72" i="68"/>
  <c r="L72" i="68"/>
  <c r="M72" i="68"/>
  <c r="N72" i="68"/>
  <c r="C73" i="68"/>
  <c r="D73" i="68"/>
  <c r="E73" i="68"/>
  <c r="F73" i="68"/>
  <c r="G73" i="68"/>
  <c r="H73" i="68"/>
  <c r="I73" i="68"/>
  <c r="J73" i="68"/>
  <c r="K73" i="68"/>
  <c r="L73" i="68"/>
  <c r="M73" i="68"/>
  <c r="N73" i="68"/>
  <c r="C74" i="68"/>
  <c r="D74" i="68"/>
  <c r="E74" i="68"/>
  <c r="F74" i="68"/>
  <c r="G74" i="68"/>
  <c r="H74" i="68"/>
  <c r="I74" i="68"/>
  <c r="J74" i="68"/>
  <c r="K74" i="68"/>
  <c r="L74" i="68"/>
  <c r="M74" i="68"/>
  <c r="N74" i="68"/>
  <c r="C75" i="68"/>
  <c r="D75" i="68"/>
  <c r="E75" i="68"/>
  <c r="F75" i="68"/>
  <c r="G75" i="68"/>
  <c r="H75" i="68"/>
  <c r="I75" i="68"/>
  <c r="J75" i="68"/>
  <c r="K75" i="68"/>
  <c r="L75" i="68"/>
  <c r="M75" i="68"/>
  <c r="N75" i="68"/>
  <c r="C76" i="68"/>
  <c r="D76" i="68"/>
  <c r="E76" i="68"/>
  <c r="F76" i="68"/>
  <c r="G76" i="68"/>
  <c r="H76" i="68"/>
  <c r="I76" i="68"/>
  <c r="J76" i="68"/>
  <c r="K76" i="68"/>
  <c r="L76" i="68"/>
  <c r="M76" i="68"/>
  <c r="N76" i="68"/>
  <c r="C77" i="68"/>
  <c r="D77" i="68"/>
  <c r="E77" i="68"/>
  <c r="F77" i="68"/>
  <c r="G77" i="68"/>
  <c r="H77" i="68"/>
  <c r="I77" i="68"/>
  <c r="J77" i="68"/>
  <c r="K77" i="68"/>
  <c r="L77" i="68"/>
  <c r="M77" i="68"/>
  <c r="N77" i="68"/>
  <c r="C78" i="68"/>
  <c r="D78" i="68"/>
  <c r="E78" i="68"/>
  <c r="F78" i="68"/>
  <c r="G78" i="68"/>
  <c r="H78" i="68"/>
  <c r="I78" i="68"/>
  <c r="J78" i="68"/>
  <c r="K78" i="68"/>
  <c r="L78" i="68"/>
  <c r="M78" i="68"/>
  <c r="N78" i="68"/>
  <c r="C79" i="68"/>
  <c r="D79" i="68"/>
  <c r="E79" i="68"/>
  <c r="F79" i="68"/>
  <c r="G79" i="68"/>
  <c r="H79" i="68"/>
  <c r="I79" i="68"/>
  <c r="J79" i="68"/>
  <c r="K79" i="68"/>
  <c r="L79" i="68"/>
  <c r="M79" i="68"/>
  <c r="N79" i="68"/>
  <c r="C80" i="68"/>
  <c r="D80" i="68"/>
  <c r="E80" i="68"/>
  <c r="F80" i="68"/>
  <c r="G80" i="68"/>
  <c r="H80" i="68"/>
  <c r="I80" i="68"/>
  <c r="J80" i="68"/>
  <c r="K80" i="68"/>
  <c r="L80" i="68"/>
  <c r="M80" i="68"/>
  <c r="N80" i="68"/>
  <c r="C81" i="68"/>
  <c r="D81" i="68"/>
  <c r="E81" i="68"/>
  <c r="F81" i="68"/>
  <c r="G81" i="68"/>
  <c r="H81" i="68"/>
  <c r="I81" i="68"/>
  <c r="J81" i="68"/>
  <c r="K81" i="68"/>
  <c r="L81" i="68"/>
  <c r="M81" i="68"/>
  <c r="N81" i="68"/>
  <c r="C82" i="68"/>
  <c r="D82" i="68"/>
  <c r="E82" i="68"/>
  <c r="F82" i="68"/>
  <c r="G82" i="68"/>
  <c r="H82" i="68"/>
  <c r="I82" i="68"/>
  <c r="J82" i="68"/>
  <c r="K82" i="68"/>
  <c r="L82" i="68"/>
  <c r="M82" i="68"/>
  <c r="N82" i="68"/>
  <c r="C83" i="68"/>
  <c r="D83" i="68"/>
  <c r="E83" i="68"/>
  <c r="F83" i="68"/>
  <c r="G83" i="68"/>
  <c r="H83" i="68"/>
  <c r="I83" i="68"/>
  <c r="J83" i="68"/>
  <c r="K83" i="68"/>
  <c r="L83" i="68"/>
  <c r="M83" i="68"/>
  <c r="N83" i="68"/>
  <c r="C84" i="68"/>
  <c r="D84" i="68"/>
  <c r="E84" i="68"/>
  <c r="F84" i="68"/>
  <c r="G84" i="68"/>
  <c r="H84" i="68"/>
  <c r="I84" i="68"/>
  <c r="J84" i="68"/>
  <c r="K84" i="68"/>
  <c r="L84" i="68"/>
  <c r="M84" i="68"/>
  <c r="N84" i="68"/>
  <c r="C85" i="68"/>
  <c r="D85" i="68"/>
  <c r="E85" i="68"/>
  <c r="F85" i="68"/>
  <c r="G85" i="68"/>
  <c r="H85" i="68"/>
  <c r="I85" i="68"/>
  <c r="J85" i="68"/>
  <c r="K85" i="68"/>
  <c r="L85" i="68"/>
  <c r="M85" i="68"/>
  <c r="N85" i="68"/>
  <c r="C86" i="68"/>
  <c r="D86" i="68"/>
  <c r="E86" i="68"/>
  <c r="F86" i="68"/>
  <c r="G86" i="68"/>
  <c r="H86" i="68"/>
  <c r="I86" i="68"/>
  <c r="J86" i="68"/>
  <c r="K86" i="68"/>
  <c r="L86" i="68"/>
  <c r="M86" i="68"/>
  <c r="N86" i="68"/>
  <c r="C87" i="68"/>
  <c r="D87" i="68"/>
  <c r="E87" i="68"/>
  <c r="F87" i="68"/>
  <c r="G87" i="68"/>
  <c r="H87" i="68"/>
  <c r="I87" i="68"/>
  <c r="J87" i="68"/>
  <c r="K87" i="68"/>
  <c r="L87" i="68"/>
  <c r="M87" i="68"/>
  <c r="N87" i="68"/>
  <c r="C88" i="68"/>
  <c r="D88" i="68"/>
  <c r="E88" i="68"/>
  <c r="F88" i="68"/>
  <c r="G88" i="68"/>
  <c r="H88" i="68"/>
  <c r="I88" i="68"/>
  <c r="J88" i="68"/>
  <c r="K88" i="68"/>
  <c r="L88" i="68"/>
  <c r="M88" i="68"/>
  <c r="N88" i="68"/>
  <c r="C89" i="68"/>
  <c r="D89" i="68"/>
  <c r="E89" i="68"/>
  <c r="F89" i="68"/>
  <c r="G89" i="68"/>
  <c r="H89" i="68"/>
  <c r="I89" i="68"/>
  <c r="J89" i="68"/>
  <c r="K89" i="68"/>
  <c r="L89" i="68"/>
  <c r="M89" i="68"/>
  <c r="N89" i="68"/>
  <c r="C90" i="68"/>
  <c r="D90" i="68"/>
  <c r="E90" i="68"/>
  <c r="F90" i="68"/>
  <c r="G90" i="68"/>
  <c r="H90" i="68"/>
  <c r="I90" i="68"/>
  <c r="J90" i="68"/>
  <c r="K90" i="68"/>
  <c r="L90" i="68"/>
  <c r="M90" i="68"/>
  <c r="N90" i="68"/>
  <c r="C91" i="68"/>
  <c r="D91" i="68"/>
  <c r="E91" i="68"/>
  <c r="F91" i="68"/>
  <c r="G91" i="68"/>
  <c r="H91" i="68"/>
  <c r="I91" i="68"/>
  <c r="J91" i="68"/>
  <c r="K91" i="68"/>
  <c r="L91" i="68"/>
  <c r="M91" i="68"/>
  <c r="N91" i="68"/>
  <c r="C92" i="68"/>
  <c r="D92" i="68"/>
  <c r="E92" i="68"/>
  <c r="F92" i="68"/>
  <c r="G92" i="68"/>
  <c r="H92" i="68"/>
  <c r="I92" i="68"/>
  <c r="J92" i="68"/>
  <c r="K92" i="68"/>
  <c r="L92" i="68"/>
  <c r="M92" i="68"/>
  <c r="N92" i="68"/>
  <c r="C93" i="68"/>
  <c r="D93" i="68"/>
  <c r="E93" i="68"/>
  <c r="F93" i="68"/>
  <c r="G93" i="68"/>
  <c r="H93" i="68"/>
  <c r="I93" i="68"/>
  <c r="J93" i="68"/>
  <c r="K93" i="68"/>
  <c r="L93" i="68"/>
  <c r="M93" i="68"/>
  <c r="N93" i="68"/>
  <c r="C94" i="68"/>
  <c r="D94" i="68"/>
  <c r="E94" i="68"/>
  <c r="F94" i="68"/>
  <c r="G94" i="68"/>
  <c r="H94" i="68"/>
  <c r="I94" i="68"/>
  <c r="J94" i="68"/>
  <c r="K94" i="68"/>
  <c r="L94" i="68"/>
  <c r="M94" i="68"/>
  <c r="N94" i="68"/>
  <c r="C95" i="68"/>
  <c r="D95" i="68"/>
  <c r="E95" i="68"/>
  <c r="F95" i="68"/>
  <c r="G95" i="68"/>
  <c r="H95" i="68"/>
  <c r="I95" i="68"/>
  <c r="J95" i="68"/>
  <c r="K95" i="68"/>
  <c r="L95" i="68"/>
  <c r="M95" i="68"/>
  <c r="N95" i="68"/>
  <c r="C96" i="68"/>
  <c r="D96" i="68"/>
  <c r="E96" i="68"/>
  <c r="F96" i="68"/>
  <c r="G96" i="68"/>
  <c r="H96" i="68"/>
  <c r="I96" i="68"/>
  <c r="J96" i="68"/>
  <c r="K96" i="68"/>
  <c r="L96" i="68"/>
  <c r="M96" i="68"/>
  <c r="N96" i="68"/>
  <c r="C97" i="68"/>
  <c r="D97" i="68"/>
  <c r="E97" i="68"/>
  <c r="F97" i="68"/>
  <c r="G97" i="68"/>
  <c r="H97" i="68"/>
  <c r="I97" i="68"/>
  <c r="J97" i="68"/>
  <c r="K97" i="68"/>
  <c r="L97" i="68"/>
  <c r="M97" i="68"/>
  <c r="N97" i="68"/>
  <c r="C98" i="68"/>
  <c r="D98" i="68"/>
  <c r="E98" i="68"/>
  <c r="F98" i="68"/>
  <c r="G98" i="68"/>
  <c r="H98" i="68"/>
  <c r="I98" i="68"/>
  <c r="J98" i="68"/>
  <c r="K98" i="68"/>
  <c r="L98" i="68"/>
  <c r="M98" i="68"/>
  <c r="N98" i="68"/>
  <c r="C99" i="68"/>
  <c r="D99" i="68"/>
  <c r="E99" i="68"/>
  <c r="F99" i="68"/>
  <c r="G99" i="68"/>
  <c r="H99" i="68"/>
  <c r="I99" i="68"/>
  <c r="J99" i="68"/>
  <c r="K99" i="68"/>
  <c r="L99" i="68"/>
  <c r="M99" i="68"/>
  <c r="N99" i="68"/>
  <c r="C100" i="68"/>
  <c r="D100" i="68"/>
  <c r="E100" i="68"/>
  <c r="F100" i="68"/>
  <c r="G100" i="68"/>
  <c r="H100" i="68"/>
  <c r="I100" i="68"/>
  <c r="J100" i="68"/>
  <c r="K100" i="68"/>
  <c r="L100" i="68"/>
  <c r="M100" i="68"/>
  <c r="N100" i="68"/>
  <c r="C101" i="68"/>
  <c r="D101" i="68"/>
  <c r="E101" i="68"/>
  <c r="F101" i="68"/>
  <c r="G101" i="68"/>
  <c r="H101" i="68"/>
  <c r="I101" i="68"/>
  <c r="J101" i="68"/>
  <c r="K101" i="68"/>
  <c r="L101" i="68"/>
  <c r="M101" i="68"/>
  <c r="N101" i="68"/>
  <c r="C102" i="68"/>
  <c r="D102" i="68"/>
  <c r="E102" i="68"/>
  <c r="F102" i="68"/>
  <c r="G102" i="68"/>
  <c r="H102" i="68"/>
  <c r="I102" i="68"/>
  <c r="J102" i="68"/>
  <c r="K102" i="68"/>
  <c r="L102" i="68"/>
  <c r="M102" i="68"/>
  <c r="N102" i="68"/>
  <c r="C103" i="68"/>
  <c r="D103" i="68"/>
  <c r="E103" i="68"/>
  <c r="F103" i="68"/>
  <c r="G103" i="68"/>
  <c r="H103" i="68"/>
  <c r="I103" i="68"/>
  <c r="J103" i="68"/>
  <c r="K103" i="68"/>
  <c r="L103" i="68"/>
  <c r="M103" i="68"/>
  <c r="N103" i="68"/>
  <c r="C104" i="68"/>
  <c r="D104" i="68"/>
  <c r="E104" i="68"/>
  <c r="F104" i="68"/>
  <c r="G104" i="68"/>
  <c r="H104" i="68"/>
  <c r="I104" i="68"/>
  <c r="J104" i="68"/>
  <c r="K104" i="68"/>
  <c r="L104" i="68"/>
  <c r="M104" i="68"/>
  <c r="N104" i="68"/>
  <c r="C105" i="68"/>
  <c r="D105" i="68"/>
  <c r="E105" i="68"/>
  <c r="F105" i="68"/>
  <c r="G105" i="68"/>
  <c r="H105" i="68"/>
  <c r="I105" i="68"/>
  <c r="J105" i="68"/>
  <c r="K105" i="68"/>
  <c r="L105" i="68"/>
  <c r="M105" i="68"/>
  <c r="N105" i="68"/>
  <c r="C106" i="68"/>
  <c r="D106" i="68"/>
  <c r="E106" i="68"/>
  <c r="F106" i="68"/>
  <c r="G106" i="68"/>
  <c r="H106" i="68"/>
  <c r="I106" i="68"/>
  <c r="J106" i="68"/>
  <c r="K106" i="68"/>
  <c r="L106" i="68"/>
  <c r="M106" i="68"/>
  <c r="N106" i="68"/>
  <c r="C107" i="68"/>
  <c r="D107" i="68"/>
  <c r="E107" i="68"/>
  <c r="F107" i="68"/>
  <c r="G107" i="68"/>
  <c r="H107" i="68"/>
  <c r="I107" i="68"/>
  <c r="J107" i="68"/>
  <c r="K107" i="68"/>
  <c r="L107" i="68"/>
  <c r="M107" i="68"/>
  <c r="N107" i="68"/>
  <c r="C108" i="68"/>
  <c r="D108" i="68"/>
  <c r="E108" i="68"/>
  <c r="F108" i="68"/>
  <c r="G108" i="68"/>
  <c r="H108" i="68"/>
  <c r="I108" i="68"/>
  <c r="J108" i="68"/>
  <c r="K108" i="68"/>
  <c r="L108" i="68"/>
  <c r="M108" i="68"/>
  <c r="N108" i="68"/>
  <c r="C109" i="68"/>
  <c r="D109" i="68"/>
  <c r="E109" i="68"/>
  <c r="F109" i="68"/>
  <c r="G109" i="68"/>
  <c r="H109" i="68"/>
  <c r="I109" i="68"/>
  <c r="J109" i="68"/>
  <c r="K109" i="68"/>
  <c r="L109" i="68"/>
  <c r="M109" i="68"/>
  <c r="N109" i="68"/>
  <c r="C110" i="68"/>
  <c r="D110" i="68"/>
  <c r="E110" i="68"/>
  <c r="F110" i="68"/>
  <c r="G110" i="68"/>
  <c r="H110" i="68"/>
  <c r="I110" i="68"/>
  <c r="J110" i="68"/>
  <c r="K110" i="68"/>
  <c r="L110" i="68"/>
  <c r="M110" i="68"/>
  <c r="N110" i="68"/>
  <c r="C111" i="68"/>
  <c r="D111" i="68"/>
  <c r="E111" i="68"/>
  <c r="F111" i="68"/>
  <c r="G111" i="68"/>
  <c r="H111" i="68"/>
  <c r="I111" i="68"/>
  <c r="J111" i="68"/>
  <c r="K111" i="68"/>
  <c r="L111" i="68"/>
  <c r="M111" i="68"/>
  <c r="N111" i="68"/>
  <c r="C112" i="68"/>
  <c r="D112" i="68"/>
  <c r="E112" i="68"/>
  <c r="F112" i="68"/>
  <c r="G112" i="68"/>
  <c r="H112" i="68"/>
  <c r="I112" i="68"/>
  <c r="J112" i="68"/>
  <c r="K112" i="68"/>
  <c r="L112" i="68"/>
  <c r="M112" i="68"/>
  <c r="N112" i="68"/>
  <c r="C113" i="68"/>
  <c r="D113" i="68"/>
  <c r="E113" i="68"/>
  <c r="F113" i="68"/>
  <c r="G113" i="68"/>
  <c r="H113" i="68"/>
  <c r="I113" i="68"/>
  <c r="J113" i="68"/>
  <c r="K113" i="68"/>
  <c r="L113" i="68"/>
  <c r="M113" i="68"/>
  <c r="N113" i="68"/>
  <c r="C114" i="68"/>
  <c r="D114" i="68"/>
  <c r="E114" i="68"/>
  <c r="F114" i="68"/>
  <c r="G114" i="68"/>
  <c r="H114" i="68"/>
  <c r="I114" i="68"/>
  <c r="J114" i="68"/>
  <c r="K114" i="68"/>
  <c r="L114" i="68"/>
  <c r="M114" i="68"/>
  <c r="N114" i="68"/>
  <c r="C115" i="68"/>
  <c r="D115" i="68"/>
  <c r="E115" i="68"/>
  <c r="F115" i="68"/>
  <c r="G115" i="68"/>
  <c r="H115" i="68"/>
  <c r="I115" i="68"/>
  <c r="J115" i="68"/>
  <c r="K115" i="68"/>
  <c r="L115" i="68"/>
  <c r="M115" i="68"/>
  <c r="N115" i="68"/>
  <c r="C116" i="68"/>
  <c r="D116" i="68"/>
  <c r="E116" i="68"/>
  <c r="F116" i="68"/>
  <c r="G116" i="68"/>
  <c r="H116" i="68"/>
  <c r="I116" i="68"/>
  <c r="J116" i="68"/>
  <c r="K116" i="68"/>
  <c r="L116" i="68"/>
  <c r="M116" i="68"/>
  <c r="N116" i="68"/>
  <c r="C117" i="68"/>
  <c r="D117" i="68"/>
  <c r="E117" i="68"/>
  <c r="F117" i="68"/>
  <c r="G117" i="68"/>
  <c r="H117" i="68"/>
  <c r="I117" i="68"/>
  <c r="J117" i="68"/>
  <c r="K117" i="68"/>
  <c r="L117" i="68"/>
  <c r="M117" i="68"/>
  <c r="N117" i="68"/>
  <c r="C118" i="68"/>
  <c r="D118" i="68"/>
  <c r="E118" i="68"/>
  <c r="F118" i="68"/>
  <c r="G118" i="68"/>
  <c r="H118" i="68"/>
  <c r="I118" i="68"/>
  <c r="J118" i="68"/>
  <c r="K118" i="68"/>
  <c r="L118" i="68"/>
  <c r="M118" i="68"/>
  <c r="N118" i="68"/>
  <c r="C119" i="68"/>
  <c r="D119" i="68"/>
  <c r="E119" i="68"/>
  <c r="F119" i="68"/>
  <c r="G119" i="68"/>
  <c r="H119" i="68"/>
  <c r="I119" i="68"/>
  <c r="J119" i="68"/>
  <c r="K119" i="68"/>
  <c r="L119" i="68"/>
  <c r="M119" i="68"/>
  <c r="N119" i="68"/>
  <c r="C120" i="68"/>
  <c r="D120" i="68"/>
  <c r="E120" i="68"/>
  <c r="F120" i="68"/>
  <c r="G120" i="68"/>
  <c r="H120" i="68"/>
  <c r="I120" i="68"/>
  <c r="J120" i="68"/>
  <c r="K120" i="68"/>
  <c r="L120" i="68"/>
  <c r="M120" i="68"/>
  <c r="N120" i="68"/>
  <c r="C121" i="68"/>
  <c r="D121" i="68"/>
  <c r="E121" i="68"/>
  <c r="F121" i="68"/>
  <c r="G121" i="68"/>
  <c r="H121" i="68"/>
  <c r="I121" i="68"/>
  <c r="J121" i="68"/>
  <c r="K121" i="68"/>
  <c r="L121" i="68"/>
  <c r="M121" i="68"/>
  <c r="N121" i="68"/>
  <c r="C122" i="68"/>
  <c r="D122" i="68"/>
  <c r="E122" i="68"/>
  <c r="F122" i="68"/>
  <c r="G122" i="68"/>
  <c r="H122" i="68"/>
  <c r="I122" i="68"/>
  <c r="J122" i="68"/>
  <c r="K122" i="68"/>
  <c r="L122" i="68"/>
  <c r="M122" i="68"/>
  <c r="N122" i="68"/>
  <c r="C123" i="68"/>
  <c r="D123" i="68"/>
  <c r="E123" i="68"/>
  <c r="F123" i="68"/>
  <c r="G123" i="68"/>
  <c r="H123" i="68"/>
  <c r="I123" i="68"/>
  <c r="J123" i="68"/>
  <c r="K123" i="68"/>
  <c r="L123" i="68"/>
  <c r="M123" i="68"/>
  <c r="N123" i="68"/>
  <c r="C124" i="68"/>
  <c r="D124" i="68"/>
  <c r="E124" i="68"/>
  <c r="F124" i="68"/>
  <c r="G124" i="68"/>
  <c r="H124" i="68"/>
  <c r="I124" i="68"/>
  <c r="J124" i="68"/>
  <c r="K124" i="68"/>
  <c r="L124" i="68"/>
  <c r="M124" i="68"/>
  <c r="N124" i="68"/>
  <c r="C125" i="68"/>
  <c r="D125" i="68"/>
  <c r="E125" i="68"/>
  <c r="F125" i="68"/>
  <c r="G125" i="68"/>
  <c r="H125" i="68"/>
  <c r="I125" i="68"/>
  <c r="J125" i="68"/>
  <c r="K125" i="68"/>
  <c r="L125" i="68"/>
  <c r="M125" i="68"/>
  <c r="N125" i="68"/>
  <c r="C126" i="68"/>
  <c r="D126" i="68"/>
  <c r="E126" i="68"/>
  <c r="F126" i="68"/>
  <c r="G126" i="68"/>
  <c r="H126" i="68"/>
  <c r="I126" i="68"/>
  <c r="J126" i="68"/>
  <c r="K126" i="68"/>
  <c r="L126" i="68"/>
  <c r="M126" i="68"/>
  <c r="N126" i="68"/>
  <c r="C127" i="68"/>
  <c r="D127" i="68"/>
  <c r="E127" i="68"/>
  <c r="F127" i="68"/>
  <c r="G127" i="68"/>
  <c r="H127" i="68"/>
  <c r="I127" i="68"/>
  <c r="J127" i="68"/>
  <c r="K127" i="68"/>
  <c r="L127" i="68"/>
  <c r="M127" i="68"/>
  <c r="N127" i="68"/>
  <c r="C128" i="68"/>
  <c r="D128" i="68"/>
  <c r="E128" i="68"/>
  <c r="F128" i="68"/>
  <c r="G128" i="68"/>
  <c r="H128" i="68"/>
  <c r="I128" i="68"/>
  <c r="J128" i="68"/>
  <c r="K128" i="68"/>
  <c r="L128" i="68"/>
  <c r="M128" i="68"/>
  <c r="N128" i="68"/>
  <c r="C129" i="68"/>
  <c r="D129" i="68"/>
  <c r="E129" i="68"/>
  <c r="F129" i="68"/>
  <c r="G129" i="68"/>
  <c r="H129" i="68"/>
  <c r="I129" i="68"/>
  <c r="J129" i="68"/>
  <c r="K129" i="68"/>
  <c r="L129" i="68"/>
  <c r="M129" i="68"/>
  <c r="N129" i="68"/>
  <c r="C130" i="68"/>
  <c r="D130" i="68"/>
  <c r="E130" i="68"/>
  <c r="F130" i="68"/>
  <c r="G130" i="68"/>
  <c r="H130" i="68"/>
  <c r="I130" i="68"/>
  <c r="J130" i="68"/>
  <c r="K130" i="68"/>
  <c r="L130" i="68"/>
  <c r="M130" i="68"/>
  <c r="N130" i="68"/>
  <c r="C131" i="68"/>
  <c r="D131" i="68"/>
  <c r="E131" i="68"/>
  <c r="F131" i="68"/>
  <c r="G131" i="68"/>
  <c r="H131" i="68"/>
  <c r="I131" i="68"/>
  <c r="J131" i="68"/>
  <c r="K131" i="68"/>
  <c r="L131" i="68"/>
  <c r="M131" i="68"/>
  <c r="N131" i="68"/>
  <c r="C132" i="68"/>
  <c r="D132" i="68"/>
  <c r="E132" i="68"/>
  <c r="F132" i="68"/>
  <c r="G132" i="68"/>
  <c r="H132" i="68"/>
  <c r="I132" i="68"/>
  <c r="J132" i="68"/>
  <c r="K132" i="68"/>
  <c r="L132" i="68"/>
  <c r="M132" i="68"/>
  <c r="N132" i="68"/>
  <c r="C133" i="68"/>
  <c r="D133" i="68"/>
  <c r="E133" i="68"/>
  <c r="F133" i="68"/>
  <c r="G133" i="68"/>
  <c r="H133" i="68"/>
  <c r="I133" i="68"/>
  <c r="J133" i="68"/>
  <c r="K133" i="68"/>
  <c r="L133" i="68"/>
  <c r="M133" i="68"/>
  <c r="N133" i="68"/>
  <c r="C134" i="68"/>
  <c r="D134" i="68"/>
  <c r="E134" i="68"/>
  <c r="F134" i="68"/>
  <c r="G134" i="68"/>
  <c r="H134" i="68"/>
  <c r="I134" i="68"/>
  <c r="J134" i="68"/>
  <c r="K134" i="68"/>
  <c r="L134" i="68"/>
  <c r="M134" i="68"/>
  <c r="N134" i="68"/>
  <c r="C135" i="68"/>
  <c r="D135" i="68"/>
  <c r="E135" i="68"/>
  <c r="F135" i="68"/>
  <c r="G135" i="68"/>
  <c r="H135" i="68"/>
  <c r="I135" i="68"/>
  <c r="J135" i="68"/>
  <c r="K135" i="68"/>
  <c r="L135" i="68"/>
  <c r="M135" i="68"/>
  <c r="N135" i="68"/>
  <c r="C136" i="68"/>
  <c r="D136" i="68"/>
  <c r="E136" i="68"/>
  <c r="F136" i="68"/>
  <c r="G136" i="68"/>
  <c r="H136" i="68"/>
  <c r="I136" i="68"/>
  <c r="J136" i="68"/>
  <c r="K136" i="68"/>
  <c r="L136" i="68"/>
  <c r="M136" i="68"/>
  <c r="N136" i="68"/>
  <c r="C137" i="68"/>
  <c r="D137" i="68"/>
  <c r="E137" i="68"/>
  <c r="F137" i="68"/>
  <c r="G137" i="68"/>
  <c r="H137" i="68"/>
  <c r="I137" i="68"/>
  <c r="J137" i="68"/>
  <c r="K137" i="68"/>
  <c r="L137" i="68"/>
  <c r="M137" i="68"/>
  <c r="N137" i="68"/>
  <c r="C138" i="68"/>
  <c r="D138" i="68"/>
  <c r="E138" i="68"/>
  <c r="F138" i="68"/>
  <c r="G138" i="68"/>
  <c r="H138" i="68"/>
  <c r="I138" i="68"/>
  <c r="J138" i="68"/>
  <c r="K138" i="68"/>
  <c r="L138" i="68"/>
  <c r="M138" i="68"/>
  <c r="N138" i="68"/>
  <c r="C139" i="68"/>
  <c r="D139" i="68"/>
  <c r="E139" i="68"/>
  <c r="F139" i="68"/>
  <c r="G139" i="68"/>
  <c r="H139" i="68"/>
  <c r="I139" i="68"/>
  <c r="J139" i="68"/>
  <c r="K139" i="68"/>
  <c r="L139" i="68"/>
  <c r="M139" i="68"/>
  <c r="N139" i="68"/>
  <c r="C140" i="68"/>
  <c r="D140" i="68"/>
  <c r="E140" i="68"/>
  <c r="F140" i="68"/>
  <c r="G140" i="68"/>
  <c r="H140" i="68"/>
  <c r="I140" i="68"/>
  <c r="J140" i="68"/>
  <c r="K140" i="68"/>
  <c r="L140" i="68"/>
  <c r="M140" i="68"/>
  <c r="N140" i="68"/>
  <c r="C141" i="68"/>
  <c r="D141" i="68"/>
  <c r="E141" i="68"/>
  <c r="F141" i="68"/>
  <c r="G141" i="68"/>
  <c r="H141" i="68"/>
  <c r="I141" i="68"/>
  <c r="J141" i="68"/>
  <c r="K141" i="68"/>
  <c r="L141" i="68"/>
  <c r="M141" i="68"/>
  <c r="N141" i="68"/>
  <c r="C142" i="68"/>
  <c r="D142" i="68"/>
  <c r="E142" i="68"/>
  <c r="F142" i="68"/>
  <c r="G142" i="68"/>
  <c r="H142" i="68"/>
  <c r="I142" i="68"/>
  <c r="J142" i="68"/>
  <c r="K142" i="68"/>
  <c r="L142" i="68"/>
  <c r="M142" i="68"/>
  <c r="N142" i="68"/>
  <c r="C143" i="68"/>
  <c r="D143" i="68"/>
  <c r="E143" i="68"/>
  <c r="F143" i="68"/>
  <c r="G143" i="68"/>
  <c r="H143" i="68"/>
  <c r="I143" i="68"/>
  <c r="J143" i="68"/>
  <c r="K143" i="68"/>
  <c r="L143" i="68"/>
  <c r="M143" i="68"/>
  <c r="N143" i="68"/>
  <c r="C144" i="68"/>
  <c r="D144" i="68"/>
  <c r="E144" i="68"/>
  <c r="F144" i="68"/>
  <c r="G144" i="68"/>
  <c r="H144" i="68"/>
  <c r="I144" i="68"/>
  <c r="J144" i="68"/>
  <c r="K144" i="68"/>
  <c r="L144" i="68"/>
  <c r="M144" i="68"/>
  <c r="N144" i="68"/>
  <c r="C145" i="68"/>
  <c r="D145" i="68"/>
  <c r="E145" i="68"/>
  <c r="F145" i="68"/>
  <c r="G145" i="68"/>
  <c r="H145" i="68"/>
  <c r="I145" i="68"/>
  <c r="J145" i="68"/>
  <c r="K145" i="68"/>
  <c r="L145" i="68"/>
  <c r="M145" i="68"/>
  <c r="N145" i="68"/>
  <c r="C146" i="68"/>
  <c r="D146" i="68"/>
  <c r="E146" i="68"/>
  <c r="F146" i="68"/>
  <c r="G146" i="68"/>
  <c r="H146" i="68"/>
  <c r="I146" i="68"/>
  <c r="J146" i="68"/>
  <c r="K146" i="68"/>
  <c r="L146" i="68"/>
  <c r="M146" i="68"/>
  <c r="N146" i="68"/>
  <c r="C147" i="68"/>
  <c r="D147" i="68"/>
  <c r="E147" i="68"/>
  <c r="F147" i="68"/>
  <c r="G147" i="68"/>
  <c r="H147" i="68"/>
  <c r="I147" i="68"/>
  <c r="J147" i="68"/>
  <c r="K147" i="68"/>
  <c r="L147" i="68"/>
  <c r="M147" i="68"/>
  <c r="N147" i="68"/>
  <c r="C148" i="68"/>
  <c r="D148" i="68"/>
  <c r="E148" i="68"/>
  <c r="F148" i="68"/>
  <c r="G148" i="68"/>
  <c r="H148" i="68"/>
  <c r="I148" i="68"/>
  <c r="J148" i="68"/>
  <c r="K148" i="68"/>
  <c r="L148" i="68"/>
  <c r="M148" i="68"/>
  <c r="N148" i="68"/>
  <c r="C149" i="68"/>
  <c r="D149" i="68"/>
  <c r="E149" i="68"/>
  <c r="F149" i="68"/>
  <c r="G149" i="68"/>
  <c r="H149" i="68"/>
  <c r="I149" i="68"/>
  <c r="J149" i="68"/>
  <c r="K149" i="68"/>
  <c r="L149" i="68"/>
  <c r="M149" i="68"/>
  <c r="N149" i="68"/>
  <c r="C150" i="68"/>
  <c r="D150" i="68"/>
  <c r="E150" i="68"/>
  <c r="F150" i="68"/>
  <c r="G150" i="68"/>
  <c r="H150" i="68"/>
  <c r="I150" i="68"/>
  <c r="J150" i="68"/>
  <c r="K150" i="68"/>
  <c r="L150" i="68"/>
  <c r="M150" i="68"/>
  <c r="N150" i="68"/>
  <c r="C151" i="68"/>
  <c r="D151" i="68"/>
  <c r="E151" i="68"/>
  <c r="F151" i="68"/>
  <c r="G151" i="68"/>
  <c r="H151" i="68"/>
  <c r="I151" i="68"/>
  <c r="J151" i="68"/>
  <c r="K151" i="68"/>
  <c r="L151" i="68"/>
  <c r="M151" i="68"/>
  <c r="N151" i="68"/>
  <c r="C152" i="68"/>
  <c r="D152" i="68"/>
  <c r="E152" i="68"/>
  <c r="F152" i="68"/>
  <c r="G152" i="68"/>
  <c r="H152" i="68"/>
  <c r="I152" i="68"/>
  <c r="J152" i="68"/>
  <c r="K152" i="68"/>
  <c r="L152" i="68"/>
  <c r="M152" i="68"/>
  <c r="N152" i="68"/>
  <c r="C153" i="68"/>
  <c r="D153" i="68"/>
  <c r="E153" i="68"/>
  <c r="F153" i="68"/>
  <c r="G153" i="68"/>
  <c r="H153" i="68"/>
  <c r="I153" i="68"/>
  <c r="J153" i="68"/>
  <c r="K153" i="68"/>
  <c r="L153" i="68"/>
  <c r="M153" i="68"/>
  <c r="N153" i="68"/>
  <c r="C154" i="68"/>
  <c r="D154" i="68"/>
  <c r="E154" i="68"/>
  <c r="F154" i="68"/>
  <c r="G154" i="68"/>
  <c r="H154" i="68"/>
  <c r="I154" i="68"/>
  <c r="J154" i="68"/>
  <c r="K154" i="68"/>
  <c r="L154" i="68"/>
  <c r="M154" i="68"/>
  <c r="N154" i="68"/>
  <c r="C155" i="68"/>
  <c r="D155" i="68"/>
  <c r="E155" i="68"/>
  <c r="F155" i="68"/>
  <c r="G155" i="68"/>
  <c r="H155" i="68"/>
  <c r="I155" i="68"/>
  <c r="J155" i="68"/>
  <c r="K155" i="68"/>
  <c r="L155" i="68"/>
  <c r="M155" i="68"/>
  <c r="N155" i="68"/>
  <c r="C156" i="68"/>
  <c r="D156" i="68"/>
  <c r="E156" i="68"/>
  <c r="F156" i="68"/>
  <c r="G156" i="68"/>
  <c r="H156" i="68"/>
  <c r="I156" i="68"/>
  <c r="J156" i="68"/>
  <c r="K156" i="68"/>
  <c r="L156" i="68"/>
  <c r="M156" i="68"/>
  <c r="N156" i="68"/>
  <c r="C157" i="68"/>
  <c r="D157" i="68"/>
  <c r="E157" i="68"/>
  <c r="F157" i="68"/>
  <c r="G157" i="68"/>
  <c r="H157" i="68"/>
  <c r="I157" i="68"/>
  <c r="J157" i="68"/>
  <c r="K157" i="68"/>
  <c r="L157" i="68"/>
  <c r="M157" i="68"/>
  <c r="N157" i="68"/>
  <c r="C158" i="68"/>
  <c r="D158" i="68"/>
  <c r="E158" i="68"/>
  <c r="F158" i="68"/>
  <c r="G158" i="68"/>
  <c r="H158" i="68"/>
  <c r="I158" i="68"/>
  <c r="J158" i="68"/>
  <c r="K158" i="68"/>
  <c r="L158" i="68"/>
  <c r="M158" i="68"/>
  <c r="N158" i="68"/>
  <c r="C159" i="68"/>
  <c r="D159" i="68"/>
  <c r="E159" i="68"/>
  <c r="F159" i="68"/>
  <c r="G159" i="68"/>
  <c r="H159" i="68"/>
  <c r="I159" i="68"/>
  <c r="J159" i="68"/>
  <c r="K159" i="68"/>
  <c r="L159" i="68"/>
  <c r="M159" i="68"/>
  <c r="N159" i="68"/>
  <c r="C160" i="68"/>
  <c r="D160" i="68"/>
  <c r="E160" i="68"/>
  <c r="F160" i="68"/>
  <c r="G160" i="68"/>
  <c r="H160" i="68"/>
  <c r="I160" i="68"/>
  <c r="J160" i="68"/>
  <c r="K160" i="68"/>
  <c r="L160" i="68"/>
  <c r="M160" i="68"/>
  <c r="N160" i="68"/>
  <c r="C161" i="68"/>
  <c r="D161" i="68"/>
  <c r="E161" i="68"/>
  <c r="F161" i="68"/>
  <c r="G161" i="68"/>
  <c r="H161" i="68"/>
  <c r="I161" i="68"/>
  <c r="J161" i="68"/>
  <c r="K161" i="68"/>
  <c r="L161" i="68"/>
  <c r="M161" i="68"/>
  <c r="N161" i="68"/>
  <c r="C162" i="68"/>
  <c r="D162" i="68"/>
  <c r="E162" i="68"/>
  <c r="F162" i="68"/>
  <c r="G162" i="68"/>
  <c r="H162" i="68"/>
  <c r="I162" i="68"/>
  <c r="J162" i="68"/>
  <c r="K162" i="68"/>
  <c r="L162" i="68"/>
  <c r="M162" i="68"/>
  <c r="N162" i="68"/>
  <c r="C163" i="68"/>
  <c r="D163" i="68"/>
  <c r="E163" i="68"/>
  <c r="F163" i="68"/>
  <c r="G163" i="68"/>
  <c r="H163" i="68"/>
  <c r="I163" i="68"/>
  <c r="J163" i="68"/>
  <c r="K163" i="68"/>
  <c r="L163" i="68"/>
  <c r="M163" i="68"/>
  <c r="N163" i="68"/>
  <c r="C164" i="68"/>
  <c r="D164" i="68"/>
  <c r="E164" i="68"/>
  <c r="F164" i="68"/>
  <c r="G164" i="68"/>
  <c r="H164" i="68"/>
  <c r="I164" i="68"/>
  <c r="J164" i="68"/>
  <c r="K164" i="68"/>
  <c r="L164" i="68"/>
  <c r="M164" i="68"/>
  <c r="N164" i="68"/>
  <c r="C165" i="68"/>
  <c r="D165" i="68"/>
  <c r="E165" i="68"/>
  <c r="F165" i="68"/>
  <c r="G165" i="68"/>
  <c r="H165" i="68"/>
  <c r="I165" i="68"/>
  <c r="J165" i="68"/>
  <c r="K165" i="68"/>
  <c r="L165" i="68"/>
  <c r="M165" i="68"/>
  <c r="N165" i="68"/>
  <c r="C166" i="68"/>
  <c r="D166" i="68"/>
  <c r="E166" i="68"/>
  <c r="F166" i="68"/>
  <c r="G166" i="68"/>
  <c r="H166" i="68"/>
  <c r="I166" i="68"/>
  <c r="J166" i="68"/>
  <c r="K166" i="68"/>
  <c r="L166" i="68"/>
  <c r="M166" i="68"/>
  <c r="N166" i="68"/>
  <c r="C167" i="68"/>
  <c r="D167" i="68"/>
  <c r="E167" i="68"/>
  <c r="F167" i="68"/>
  <c r="G167" i="68"/>
  <c r="H167" i="68"/>
  <c r="I167" i="68"/>
  <c r="J167" i="68"/>
  <c r="K167" i="68"/>
  <c r="L167" i="68"/>
  <c r="M167" i="68"/>
  <c r="N167" i="68"/>
  <c r="C168" i="68"/>
  <c r="D168" i="68"/>
  <c r="E168" i="68"/>
  <c r="F168" i="68"/>
  <c r="G168" i="68"/>
  <c r="H168" i="68"/>
  <c r="I168" i="68"/>
  <c r="J168" i="68"/>
  <c r="K168" i="68"/>
  <c r="L168" i="68"/>
  <c r="M168" i="68"/>
  <c r="N168" i="68"/>
  <c r="C169" i="68"/>
  <c r="D169" i="68"/>
  <c r="E169" i="68"/>
  <c r="F169" i="68"/>
  <c r="G169" i="68"/>
  <c r="H169" i="68"/>
  <c r="I169" i="68"/>
  <c r="J169" i="68"/>
  <c r="K169" i="68"/>
  <c r="L169" i="68"/>
  <c r="M169" i="68"/>
  <c r="N169" i="68"/>
  <c r="C170" i="68"/>
  <c r="D170" i="68"/>
  <c r="E170" i="68"/>
  <c r="F170" i="68"/>
  <c r="G170" i="68"/>
  <c r="H170" i="68"/>
  <c r="I170" i="68"/>
  <c r="J170" i="68"/>
  <c r="K170" i="68"/>
  <c r="L170" i="68"/>
  <c r="M170" i="68"/>
  <c r="N170" i="68"/>
  <c r="C171" i="68"/>
  <c r="D171" i="68"/>
  <c r="E171" i="68"/>
  <c r="F171" i="68"/>
  <c r="G171" i="68"/>
  <c r="H171" i="68"/>
  <c r="I171" i="68"/>
  <c r="J171" i="68"/>
  <c r="K171" i="68"/>
  <c r="L171" i="68"/>
  <c r="M171" i="68"/>
  <c r="N171" i="68"/>
  <c r="C172" i="68"/>
  <c r="D172" i="68"/>
  <c r="E172" i="68"/>
  <c r="F172" i="68"/>
  <c r="G172" i="68"/>
  <c r="H172" i="68"/>
  <c r="I172" i="68"/>
  <c r="J172" i="68"/>
  <c r="K172" i="68"/>
  <c r="L172" i="68"/>
  <c r="M172" i="68"/>
  <c r="N172" i="68"/>
  <c r="C173" i="68"/>
  <c r="D173" i="68"/>
  <c r="E173" i="68"/>
  <c r="F173" i="68"/>
  <c r="G173" i="68"/>
  <c r="H173" i="68"/>
  <c r="I173" i="68"/>
  <c r="J173" i="68"/>
  <c r="K173" i="68"/>
  <c r="L173" i="68"/>
  <c r="M173" i="68"/>
  <c r="N173" i="68"/>
  <c r="C174" i="68"/>
  <c r="D174" i="68"/>
  <c r="E174" i="68"/>
  <c r="F174" i="68"/>
  <c r="G174" i="68"/>
  <c r="H174" i="68"/>
  <c r="I174" i="68"/>
  <c r="J174" i="68"/>
  <c r="K174" i="68"/>
  <c r="L174" i="68"/>
  <c r="M174" i="68"/>
  <c r="N174" i="68"/>
  <c r="S19" i="69" l="1"/>
  <c r="G18" i="69"/>
  <c r="G54" i="69" l="1"/>
  <c r="L34" i="69"/>
  <c r="L35" i="69"/>
  <c r="L36" i="69"/>
  <c r="L37" i="69"/>
  <c r="L38" i="69"/>
  <c r="L39" i="69"/>
  <c r="L40" i="69"/>
  <c r="L41" i="69"/>
  <c r="L42" i="69"/>
  <c r="L33" i="69"/>
  <c r="L19" i="69"/>
  <c r="L20" i="69"/>
  <c r="L21" i="69"/>
  <c r="L22" i="69"/>
  <c r="L23" i="69"/>
  <c r="L24" i="69"/>
  <c r="L25" i="69"/>
  <c r="L26" i="69"/>
  <c r="L27" i="69"/>
  <c r="L18" i="69"/>
  <c r="G61" i="69" l="1"/>
  <c r="G57" i="69"/>
  <c r="G59" i="69"/>
  <c r="G55" i="69"/>
  <c r="G56" i="69" s="1"/>
  <c r="G65" i="69"/>
  <c r="G66" i="69"/>
  <c r="G58" i="69" l="1"/>
  <c r="G60" i="69" s="1"/>
  <c r="G62" i="69" s="1"/>
  <c r="G68" i="69" s="1"/>
  <c r="G67" i="69"/>
  <c r="G70" i="69" s="1"/>
  <c r="G19" i="69"/>
  <c r="G20" i="69" s="1"/>
  <c r="G13" i="69"/>
  <c r="G14" i="69" s="1"/>
  <c r="G30" i="69"/>
  <c r="G25" i="69"/>
  <c r="G29" i="69"/>
  <c r="G23" i="69"/>
  <c r="G21" i="69"/>
  <c r="G22" i="69" l="1"/>
  <c r="G24" i="69" s="1"/>
  <c r="G26" i="69" s="1"/>
  <c r="G31" i="69" s="1"/>
  <c r="G32" i="69" s="1"/>
  <c r="G42" i="69" s="1"/>
  <c r="G69" i="69"/>
  <c r="G71" i="69" s="1"/>
  <c r="G72" i="69" s="1"/>
  <c r="I18" i="69" l="1"/>
  <c r="I20" i="69" s="1"/>
  <c r="U18" i="69" l="1"/>
  <c r="S20" i="69"/>
  <c r="S22" i="69" s="1"/>
</calcChain>
</file>

<file path=xl/sharedStrings.xml><?xml version="1.0" encoding="utf-8"?>
<sst xmlns="http://schemas.openxmlformats.org/spreadsheetml/2006/main" count="217" uniqueCount="197">
  <si>
    <t>CONCEPTO</t>
  </si>
  <si>
    <t>CONVENIOS</t>
  </si>
  <si>
    <t>APORTACIONES</t>
  </si>
  <si>
    <t>PARTICIPACIONES</t>
  </si>
  <si>
    <t>SISTEMA PARA EL DESARROLLO INTEGRAL DE LA FAMILIA DEL MUNICIPIO DE ACÁMBARO, GTO.</t>
  </si>
  <si>
    <t>INSTITUTO MUNICIPAL DE CULTURA ACÁMBARO, GTO.</t>
  </si>
  <si>
    <t>IMPUESTOS</t>
  </si>
  <si>
    <t>CONTRIBUCIONES DE MEJORAS</t>
  </si>
  <si>
    <t>DERECHOS</t>
  </si>
  <si>
    <t>PRODUCTOS</t>
  </si>
  <si>
    <t>APROVECHAMIENTOS</t>
  </si>
  <si>
    <t>IMPUESTOS SOBRE LOS INGRESOS</t>
  </si>
  <si>
    <t>IMPUESTOS SOBRE JUEGOS Y APUESTAS PERMITIDAS</t>
  </si>
  <si>
    <t>IMPUESTOS SOBRE RIFAS SORTEOS, LOTERÍAS Y CONCURSOS</t>
  </si>
  <si>
    <t>IMPUESTOS SOBRE EL PATRIMONIO</t>
  </si>
  <si>
    <t>IMPUESTO PREDIAL</t>
  </si>
  <si>
    <t>REZAGO DE IMPUESTO PREDIAL</t>
  </si>
  <si>
    <t>IMPUESTO SOBRE DIVISIÓN Y LOTIFICACIÓN DE INMUEBLES</t>
  </si>
  <si>
    <t>IMPUESTO SOBRE ADQUISICIÓN DE BIENES INMUEBLES</t>
  </si>
  <si>
    <t>IMPUESTO SOBRE LA PRODUCCIÓN, EL CONSUMO Y LAS TRANSACCIONES</t>
  </si>
  <si>
    <t>EXPLOTACIÓN DE MÁRMOLES, CANTERAS, PIZARRAS, BASALTOS, CAL, ENTRE OTRAS</t>
  </si>
  <si>
    <t>IMPUESTO DE FRACCIONAMIENTOS</t>
  </si>
  <si>
    <t>IMPUESTO SOBRE DIVERSIONES Y ESPECTÁCULOS PÚBLICOS</t>
  </si>
  <si>
    <t>ACCESORIOS DE LOS IMPUESTOS</t>
  </si>
  <si>
    <t>RECARGOS</t>
  </si>
  <si>
    <t>MULTAS</t>
  </si>
  <si>
    <t>GASTOS DE EJECUCIÓN</t>
  </si>
  <si>
    <t>TOTAL IMPUESTOS</t>
  </si>
  <si>
    <t>CONTRIBUCIONES DE MEJORAS POR OBRAS PÚBLICAS</t>
  </si>
  <si>
    <t>POR EJECUCIÓN DE OBRAS PÚBLICAS URBANAS</t>
  </si>
  <si>
    <t>POR EJECUCIÓN DE OBRAS PÚBLICAS RURALES</t>
  </si>
  <si>
    <t>POR APORTACIÓN DE OBRA ALUMBRADO PÚBLICO</t>
  </si>
  <si>
    <t>TOTAL CONTRIBUCIONES DE MEJORAS</t>
  </si>
  <si>
    <t>DERECHOS POR EL USO, GOCE, APROVECHAMIENTO O EXPLOTACIÓN DE BIENES DE DOMINIO PÚBLICO</t>
  </si>
  <si>
    <t>OCUPACIÓN, USO Y APROVECHAMIENTO DE LOS BIENES MUEBLES DE DOMINIO PÚBLICO DEL MUNICIPIO</t>
  </si>
  <si>
    <t>EXPLOTACIÓN, USO DE BIENES MUEBLES O INMUEBLES PROPIEDAD DEL MUNICIPIO</t>
  </si>
  <si>
    <t>COMERCIO AMBULANTE</t>
  </si>
  <si>
    <t>DERECHOS POR PRESTACIÓN DE SERVICIOS</t>
  </si>
  <si>
    <t>POR SERVICIOS DE LIMPIA</t>
  </si>
  <si>
    <t>POR LOS SERVICIOS DE PANTEONES</t>
  </si>
  <si>
    <t>PANTEÓN MUNICIPAL (1)</t>
  </si>
  <si>
    <t>PANTEÓN MUNICIPAL (2)</t>
  </si>
  <si>
    <t>PANTEÓN JARDINES</t>
  </si>
  <si>
    <t>PANTEÓN IRÁMUCO</t>
  </si>
  <si>
    <t>PANTEÓN ANDOCUTÍN</t>
  </si>
  <si>
    <t>PANTEÓN PARÁCUARO</t>
  </si>
  <si>
    <t>PANTEÓN JARAL DEL REFUGIO</t>
  </si>
  <si>
    <t>PANTEÓN CHAMACUARO</t>
  </si>
  <si>
    <t>PANTEÓN SAN DIEGO</t>
  </si>
  <si>
    <t>PANTEÓN CHUPICUARO</t>
  </si>
  <si>
    <t>PANTEÓN GAYTAN</t>
  </si>
  <si>
    <t>PANTEÓN TOCUARO</t>
  </si>
  <si>
    <t>PANTEÓN AGUA CALIENTE</t>
  </si>
  <si>
    <t>PANTEÓN ARROLLO DE LA LUNA</t>
  </si>
  <si>
    <t>PANTEÓN EL RODEO</t>
  </si>
  <si>
    <t>SERVICIOS DE TRASLADO O CREMACIÓN</t>
  </si>
  <si>
    <t>SERVICIO DE MANTENIMIENTO PANTEÓN MUNICIPAL</t>
  </si>
  <si>
    <t>SERVICIO DE MANTENIMIENTO PANTEÓN JARIPEO</t>
  </si>
  <si>
    <t>SERVICIO DE LOZAS PARA FOSA</t>
  </si>
  <si>
    <t>POR SERVICIOS DE RASTRO</t>
  </si>
  <si>
    <t>POR SERVICIOS DE SEGURIDAD PÚBLICA</t>
  </si>
  <si>
    <t>POR LOS SERVICIOS DE TRANSPORTE PÚBLICO</t>
  </si>
  <si>
    <t>POR LOS SERVICIOS DE TRÁNSITO Y VIALIDAD</t>
  </si>
  <si>
    <t>POR LOS SERVICIOS DE PROTECCIÓN CIVIL</t>
  </si>
  <si>
    <t>POR LOS SERVICIOS DE OBRA PÚBLICA Y DESARROLLO URBANO</t>
  </si>
  <si>
    <t>POR SERVICIOS DE DESARROLLO URBANO</t>
  </si>
  <si>
    <t>LICENCIAS Y REFRENDOS DE USO DE SUELO</t>
  </si>
  <si>
    <t>EXPEDICIÓN DE LICENCIAS, PERMISOS Y AUTORIZACIÓN PARA COLOCACIÓN DE ANUNCIOS PÚBLICOS EN MATERIA DE DESARROLLO URBANO</t>
  </si>
  <si>
    <t>POR LOS SERVICIOS CATASTRALES Y PRÁCTICA DE AVALÚOS</t>
  </si>
  <si>
    <t>POR SERVICIOS EN MATERIA DE FRACCIONAMIENTOS Y CONDOMINIOS</t>
  </si>
  <si>
    <t>POR LA EXPEDICIÓN DE LICENCIAS O PERMISOS PARA EL ESTABLECIMIENTO DE ANUNCIOS EN MATERIA DE FISCALIZACIÓN</t>
  </si>
  <si>
    <t>POR SERVICIO EN MATERIA AMBIENTAL</t>
  </si>
  <si>
    <t>POR LA EXPEDICIÓN DE DOCUMENTOS, TALES COMO: CONSTANCIAS, CERTIFICADOS, CERTIFICACIONES, CARTAS ENTRE OTROS</t>
  </si>
  <si>
    <t>POR PAGO DE CONCESIÓN, TRASPASO, CAMBIOS DE GIROS EN LOS MERCADOS PÚBLICOS MUNICIPALES</t>
  </si>
  <si>
    <t>POR LOS SERVICIOS DE ALUMBRADO PÚBLICO</t>
  </si>
  <si>
    <t>POR LOS SERVICIOS DE AGUA POTABLE, DRENAJE Y ALCANTARILLADO</t>
  </si>
  <si>
    <t>POR SERVICIOS DE CULTURA (CASA DE CULTURA)</t>
  </si>
  <si>
    <t>POR SERVICIOS DE ASISTENCIA SOCIAL</t>
  </si>
  <si>
    <t>POR SERVICIOS DE JUVENTUD Y DEPORTE</t>
  </si>
  <si>
    <t>ACCESORIOS DE DERECHOS</t>
  </si>
  <si>
    <t>TOTAL DERECHOS</t>
  </si>
  <si>
    <t>CAPITALES Y VALORES</t>
  </si>
  <si>
    <t>INTERESES CUENTA CORRIENTE</t>
  </si>
  <si>
    <t>INTERESES CONVENIOS ESTATALES/FEDERALES</t>
  </si>
  <si>
    <t>INTERESES FAISM</t>
  </si>
  <si>
    <t>INTERESES FORTAMUN</t>
  </si>
  <si>
    <t>USO Y ARRENDAMIENTO DE BIENES INMUEBLES PROPIEDAD DEL MUNICIPIO CON PARTICULARES</t>
  </si>
  <si>
    <t>ARRENDAMIENTO</t>
  </si>
  <si>
    <t>OCUPACIÓN DE ESPACIOS PÚBLICOS COMUDE</t>
  </si>
  <si>
    <t>MERCADOS MUNICIPALES</t>
  </si>
  <si>
    <t>MERCADO HIDALGO</t>
  </si>
  <si>
    <t>MERCADO SOSTENES ROCHA</t>
  </si>
  <si>
    <t>MERCADO JESÚS ROMERO FLORES</t>
  </si>
  <si>
    <t>MERCADO SAN ANTONIO</t>
  </si>
  <si>
    <t>FORMAS VALORADAS</t>
  </si>
  <si>
    <t>SERVICIOS DE ENLACE CON LA SECRETARIA DE RELACIONES EXTERIORES</t>
  </si>
  <si>
    <t>ENAJENACIÓN DE BIENES MUEBLES</t>
  </si>
  <si>
    <t>OTROS PRODUCTOS</t>
  </si>
  <si>
    <t xml:space="preserve">VENDEDORES SEMIFIJOS </t>
  </si>
  <si>
    <t>VENDEDORES AMBULANTES</t>
  </si>
  <si>
    <t>VENDEDORES EXPLANADA VÍA PÚBLICA</t>
  </si>
  <si>
    <t>RUTA HIDALGO VÍA PÚBLICA</t>
  </si>
  <si>
    <t>RUTA ALDAMA VÍA PÚBLICA</t>
  </si>
  <si>
    <t>RUTA ABASOLO VÍA PÚBLICA</t>
  </si>
  <si>
    <t>RUTA ORILLAS VÍA PÚBLICA</t>
  </si>
  <si>
    <t>RUTA NOCTURNA VÍA PÚBLICA</t>
  </si>
  <si>
    <t>TIANGUIS SAN ISIDRO (VIERNES)</t>
  </si>
  <si>
    <t>TIANGUIS PARQUE ZARAGOZA (VIERNES)</t>
  </si>
  <si>
    <t>TIANGUIS PARQUE ZARAGOZA (DOMINGO)</t>
  </si>
  <si>
    <t>TIANGUIS PILA TAURINA (DOMINGO)</t>
  </si>
  <si>
    <t>PASE A 1ER CUADRO</t>
  </si>
  <si>
    <t>USO DE PISO POR CAJÓN A TAXIS</t>
  </si>
  <si>
    <t>FLETE DE TRASLADO DE MATERIAL PARA CAMINOS RURALES</t>
  </si>
  <si>
    <t>CUALQUIER ACTO PRODUCTIVO</t>
  </si>
  <si>
    <t xml:space="preserve">TOTAL PRODUCTOS </t>
  </si>
  <si>
    <t>BASES PARA LICITACIÓN Y MOVIMIENTOS PADRONES MUNICIPALES</t>
  </si>
  <si>
    <t>INDEMNIZACIONES</t>
  </si>
  <si>
    <t>MULTAS EN MATERIA DE TRANSPORTE PÚBLICO</t>
  </si>
  <si>
    <t>MULTAS EN MATERIA DE SEGURIDAD PÚBLICA</t>
  </si>
  <si>
    <t>MULTAS EN MATERIA DE TRÁNSITO MUNICIPAL</t>
  </si>
  <si>
    <t>MULTAS EN MATERIA DE PROTECCIÓN CIVIL</t>
  </si>
  <si>
    <t>MULTAS POR DESARROLLO URBANO</t>
  </si>
  <si>
    <t>MULTAS EN MATERIA AMBIENTAL</t>
  </si>
  <si>
    <t>MULTA EN MATERIA DE CONTROL ANIMAL</t>
  </si>
  <si>
    <t xml:space="preserve">MULTAS EN COMERCIO DE ALCOHOLES </t>
  </si>
  <si>
    <t>MULTAS POR TRÁMITE EXTEMPORÁNEO DE DATOS DIVERSOS EN AVISOS DE TRASLADO DE DOMINIO</t>
  </si>
  <si>
    <t>MULTAS POR PRESENTACIÓN DE AVISOS NOTARIALES</t>
  </si>
  <si>
    <t>MULTAS POR CONSIGNACIÓN EXTEMPORÁNEA DE DATOS DIVERSOS EN AVISOS DE TRASLADO DE DOMINIO</t>
  </si>
  <si>
    <t>OTROS APROVECHAMIENTOS</t>
  </si>
  <si>
    <t>EXPEDICIÓN DE LICENCIAS PARA CONDUCIR</t>
  </si>
  <si>
    <t>VO. BO. INSPECCIÓN Y FISCALIZACIÓN</t>
  </si>
  <si>
    <t>DAÑOS AL MUNICIPIO EN MATERIA DE DESARROLLO URBANO</t>
  </si>
  <si>
    <t>REINTEGROS</t>
  </si>
  <si>
    <t>ACCESORIOS DE APROVECHAMIENTOS</t>
  </si>
  <si>
    <t>RECARGOS VARIOS</t>
  </si>
  <si>
    <t>TOTAL APROVECHAMIENTOS</t>
  </si>
  <si>
    <t>PARTICIPACIONES, APORTACIONES, CONVENIOS, INCENTIVOS DE LA COLABORACIÓN FISCAL Y FONDOS DISTINTOS DE APORTACIONES</t>
  </si>
  <si>
    <t>FONDO GENERAL</t>
  </si>
  <si>
    <t>FOMENTO MUNICIPAL</t>
  </si>
  <si>
    <t>FONDO DE FISCALIZACIÓN Y RECAUDACIÓN</t>
  </si>
  <si>
    <t>IMPUESTO ESPECIAL SOBRE PRODUCCIÓN Y SERVICIOS</t>
  </si>
  <si>
    <t>GASOLINA Y DIESEL</t>
  </si>
  <si>
    <t>FONDO DE IMPUESTO SOBRE LA RENTA</t>
  </si>
  <si>
    <t>FONDO DE APORTACIÓN PARA LA INFRAESTRUCTURA SOCIAL MUNICIPAL</t>
  </si>
  <si>
    <t>FONDO PARA EL FORTALECIMIENTO DE LOS MUNICIPIOS</t>
  </si>
  <si>
    <t>CONVENIOS CON LA FEDERACIÓN</t>
  </si>
  <si>
    <t>INCENTIVOS DERIVADOS DE LA COLABORACIÓN FISCAL</t>
  </si>
  <si>
    <t>FONDO DE COMPENSACIÓN ISAN</t>
  </si>
  <si>
    <t>IMPUESTO SOBRE AUTOMÓVILES NUEVOS</t>
  </si>
  <si>
    <t>ALCOHOLES</t>
  </si>
  <si>
    <t>TOTAL PARTICIPACIONES, APORTACIONES, CONVENIOS, INCENTIVOS DE LA COLABORACIÓN FISCAL Y FONDOS DISTINTOS DE APORTACIONES</t>
  </si>
  <si>
    <t>TRANSFERENCIAS, ASIGNACIONES, SUBSIDIOS Y SUBVENCIONES Y PENSIONES Y JUBILACIONES</t>
  </si>
  <si>
    <t>TRANSFERENCIAS Y ASIGNACIONES</t>
  </si>
  <si>
    <t>TRANSFERENCIAS Y ASIGNACIONES ESTATALES</t>
  </si>
  <si>
    <t>ORGANISMOS PARAMUNICIPALES</t>
  </si>
  <si>
    <t>POR SERVICIOS EN MATERIA DE ACCESO A LA INFORMACIÓN PÚBLICA</t>
  </si>
  <si>
    <t>MULTAS NO FISCALES</t>
  </si>
  <si>
    <t>IMPUESTO A LA VENTA FINAL DE BEBIDAS ALCOHÓLICAS</t>
  </si>
  <si>
    <t>CONVENIOS CON EL GOBIERNO DEL ESTADO</t>
  </si>
  <si>
    <t>TOTAL TRANSFERENCIAS, ASIGNACIONES, SUBSIDIOS Y SUBVENCIONES Y PENSIONES Y JUBILACIONES</t>
  </si>
  <si>
    <t>TOTAL INGRESO DEL MUNICIPIO DE ACÁMBARO, GTO.</t>
  </si>
  <si>
    <t>TRANSFERENCIAS Y ASINGACIONES PARAMUNICIPALES</t>
  </si>
  <si>
    <t>JUNTA MUNICIPAL DE AGUA POTABLE Y ALCANTARILLADO DE ACÁMBARO</t>
  </si>
  <si>
    <t>TOTAL INGRESO DEL MUNICIPIO DE ACÁMBARO, GTO. Y PARAMUNICIPALES</t>
  </si>
  <si>
    <t>Sueldo</t>
  </si>
  <si>
    <t>Límite inferior</t>
  </si>
  <si>
    <t>Excedente</t>
  </si>
  <si>
    <t>% s/excedente</t>
  </si>
  <si>
    <t>Impuesto marginal</t>
  </si>
  <si>
    <t>Cuota fija</t>
  </si>
  <si>
    <t>isr a cargo</t>
  </si>
  <si>
    <t>SE</t>
  </si>
  <si>
    <t>ISR y o SE</t>
  </si>
  <si>
    <t xml:space="preserve">Sueldo </t>
  </si>
  <si>
    <t>PS</t>
  </si>
  <si>
    <t>ISR</t>
  </si>
  <si>
    <t>Neto</t>
  </si>
  <si>
    <t>REGIDORES SINDICOS</t>
  </si>
  <si>
    <t>FA</t>
  </si>
  <si>
    <t>quincenal</t>
  </si>
  <si>
    <t>neto mensual</t>
  </si>
  <si>
    <t>O</t>
  </si>
  <si>
    <t>MUNICIPIO DE ACAMBARO,GTO.</t>
  </si>
  <si>
    <t>ENERO</t>
  </si>
  <si>
    <t xml:space="preserve">FEBRERO </t>
  </si>
  <si>
    <t xml:space="preserve">MARZO </t>
  </si>
  <si>
    <t xml:space="preserve">ABRIL </t>
  </si>
  <si>
    <t xml:space="preserve">MAYO </t>
  </si>
  <si>
    <t>JUNIO</t>
  </si>
  <si>
    <t>JULIO</t>
  </si>
  <si>
    <t>AGOSTO</t>
  </si>
  <si>
    <t>SEPTIEMBRE</t>
  </si>
  <si>
    <t xml:space="preserve">OCTUBRE </t>
  </si>
  <si>
    <t xml:space="preserve">NOVIEMBRE </t>
  </si>
  <si>
    <t>DICIEMBRE</t>
  </si>
  <si>
    <t>ESTIMADO</t>
  </si>
  <si>
    <t>CALENDARIO DE INGRESOS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</si>
</sst>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0">
    <xf numFmtId="0" fontId="0" fillId="2" borderId="0"/>
    <xf numFmtId="43" fontId="5" fillId="0" borderId="0" applyFont="0" applyFill="0" applyBorder="0" applyAlignment="0" applyProtection="0"/>
    <xf numFmtId="0" fontId="8" fillId="0" borderId="0"/>
    <xf numFmtId="0" fontId="5" fillId="2" borderId="0"/>
    <xf numFmtId="43" fontId="3" fillId="0" borderId="0" applyFont="0" applyFill="0" applyBorder="0" applyAlignment="0" applyProtection="0"/>
    <xf numFmtId="0" fontId="2" fillId="0" borderId="0"/>
    <xf numFmtId="0" fontId="1" fillId="2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2" borderId="0" xfId="0"/>
    <xf numFmtId="4" fontId="0" fillId="2" borderId="0" xfId="0" applyNumberFormat="1"/>
    <xf numFmtId="0" fontId="5" fillId="2" borderId="0" xfId="3" applyAlignment="1">
      <alignment vertical="center"/>
    </xf>
    <xf numFmtId="0" fontId="5" fillId="2" borderId="0" xfId="3"/>
    <xf numFmtId="4" fontId="7" fillId="2" borderId="0" xfId="0" applyNumberFormat="1" applyFont="1"/>
    <xf numFmtId="10" fontId="0" fillId="2" borderId="0" xfId="0" applyNumberFormat="1"/>
    <xf numFmtId="4" fontId="7" fillId="2" borderId="3" xfId="0" applyNumberFormat="1" applyFont="1" applyBorder="1"/>
    <xf numFmtId="10" fontId="7" fillId="2" borderId="0" xfId="9" applyNumberFormat="1" applyFont="1" applyFill="1"/>
    <xf numFmtId="4" fontId="6" fillId="2" borderId="3" xfId="0" applyNumberFormat="1" applyFont="1" applyBorder="1"/>
    <xf numFmtId="4" fontId="6" fillId="2" borderId="0" xfId="0" applyNumberFormat="1" applyFont="1"/>
    <xf numFmtId="43" fontId="7" fillId="2" borderId="0" xfId="1" applyFont="1" applyFill="1"/>
    <xf numFmtId="43" fontId="0" fillId="2" borderId="0" xfId="0" applyNumberFormat="1"/>
    <xf numFmtId="43" fontId="6" fillId="2" borderId="0" xfId="1" applyFont="1" applyFill="1"/>
    <xf numFmtId="43" fontId="0" fillId="2" borderId="0" xfId="1" applyFont="1" applyFill="1"/>
    <xf numFmtId="0" fontId="9" fillId="3" borderId="1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9" fillId="2" borderId="1" xfId="3" applyFont="1" applyBorder="1" applyAlignment="1">
      <alignment horizontal="justify" vertical="center" wrapText="1"/>
    </xf>
    <xf numFmtId="0" fontId="10" fillId="2" borderId="1" xfId="3" applyFont="1" applyBorder="1" applyAlignment="1">
      <alignment horizontal="justify" vertical="center" wrapText="1"/>
    </xf>
    <xf numFmtId="0" fontId="10" fillId="2" borderId="8" xfId="3" applyFont="1" applyBorder="1" applyAlignment="1">
      <alignment horizontal="justify" vertical="center" wrapText="1"/>
    </xf>
    <xf numFmtId="0" fontId="9" fillId="3" borderId="6" xfId="3" applyFont="1" applyFill="1" applyBorder="1" applyAlignment="1">
      <alignment horizontal="justify" vertical="center" wrapText="1"/>
    </xf>
    <xf numFmtId="0" fontId="9" fillId="2" borderId="0" xfId="3" applyFont="1" applyAlignment="1">
      <alignment horizontal="justify" vertical="center" wrapText="1"/>
    </xf>
    <xf numFmtId="0" fontId="10" fillId="2" borderId="9" xfId="3" applyFont="1" applyBorder="1" applyAlignment="1">
      <alignment horizontal="justify" vertical="center" wrapText="1"/>
    </xf>
    <xf numFmtId="0" fontId="9" fillId="0" borderId="1" xfId="3" applyFont="1" applyFill="1" applyBorder="1" applyAlignment="1">
      <alignment vertical="center" wrapText="1"/>
    </xf>
    <xf numFmtId="4" fontId="10" fillId="2" borderId="7" xfId="3" applyNumberFormat="1" applyFont="1" applyBorder="1" applyAlignment="1">
      <alignment vertical="center" wrapText="1"/>
    </xf>
    <xf numFmtId="0" fontId="5" fillId="2" borderId="1" xfId="3" applyBorder="1" applyAlignment="1">
      <alignment vertical="center" wrapText="1"/>
    </xf>
    <xf numFmtId="0" fontId="9" fillId="2" borderId="1" xfId="3" applyFont="1" applyBorder="1" applyAlignment="1">
      <alignment vertical="center" wrapText="1"/>
    </xf>
    <xf numFmtId="4" fontId="9" fillId="2" borderId="7" xfId="3" applyNumberFormat="1" applyFont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0" fontId="10" fillId="2" borderId="1" xfId="3" applyFont="1" applyBorder="1" applyAlignment="1">
      <alignment vertical="center" wrapText="1"/>
    </xf>
    <xf numFmtId="0" fontId="10" fillId="2" borderId="8" xfId="3" applyFont="1" applyBorder="1" applyAlignment="1">
      <alignment vertical="center" wrapText="1"/>
    </xf>
    <xf numFmtId="0" fontId="9" fillId="3" borderId="6" xfId="3" applyFont="1" applyFill="1" applyBorder="1" applyAlignment="1">
      <alignment horizontal="center" vertical="center" wrapText="1"/>
    </xf>
    <xf numFmtId="4" fontId="9" fillId="3" borderId="11" xfId="3" applyNumberFormat="1" applyFont="1" applyFill="1" applyBorder="1" applyAlignment="1">
      <alignment vertical="center" wrapText="1"/>
    </xf>
    <xf numFmtId="43" fontId="5" fillId="3" borderId="1" xfId="1" applyFont="1" applyFill="1" applyBorder="1" applyAlignment="1">
      <alignment vertical="center" wrapText="1"/>
    </xf>
    <xf numFmtId="0" fontId="9" fillId="0" borderId="9" xfId="3" applyFont="1" applyFill="1" applyBorder="1" applyAlignment="1">
      <alignment vertical="center" wrapText="1"/>
    </xf>
    <xf numFmtId="4" fontId="10" fillId="2" borderId="4" xfId="3" applyNumberFormat="1" applyFont="1" applyBorder="1" applyAlignment="1">
      <alignment vertical="center" wrapText="1"/>
    </xf>
    <xf numFmtId="4" fontId="10" fillId="2" borderId="2" xfId="3" applyNumberFormat="1" applyFont="1" applyBorder="1" applyAlignment="1">
      <alignment vertical="center" wrapText="1"/>
    </xf>
    <xf numFmtId="0" fontId="5" fillId="2" borderId="0" xfId="3" applyAlignment="1">
      <alignment vertical="center" wrapText="1"/>
    </xf>
    <xf numFmtId="4" fontId="9" fillId="2" borderId="10" xfId="3" applyNumberFormat="1" applyFont="1" applyBorder="1" applyAlignment="1">
      <alignment vertical="center" wrapText="1"/>
    </xf>
    <xf numFmtId="4" fontId="9" fillId="2" borderId="5" xfId="3" applyNumberFormat="1" applyFont="1" applyBorder="1" applyAlignment="1">
      <alignment vertical="center" wrapText="1"/>
    </xf>
    <xf numFmtId="0" fontId="9" fillId="2" borderId="0" xfId="3" applyFont="1" applyAlignment="1">
      <alignment horizontal="center" vertical="center" wrapText="1"/>
    </xf>
    <xf numFmtId="4" fontId="9" fillId="3" borderId="6" xfId="3" applyNumberFormat="1" applyFont="1" applyFill="1" applyBorder="1" applyAlignment="1">
      <alignment vertical="center" wrapText="1"/>
    </xf>
    <xf numFmtId="0" fontId="4" fillId="2" borderId="0" xfId="6" applyFont="1" applyAlignment="1">
      <alignment horizontal="center" vertical="center" wrapText="1"/>
    </xf>
    <xf numFmtId="0" fontId="4" fillId="2" borderId="5" xfId="6" applyFont="1" applyBorder="1" applyAlignment="1">
      <alignment horizontal="center" vertical="center" wrapText="1"/>
    </xf>
  </cellXfs>
  <cellStyles count="10">
    <cellStyle name="Millares" xfId="1" builtinId="3"/>
    <cellStyle name="Millares 2" xfId="7" xr:uid="{729B9C46-D834-4847-8BA9-F96501E5EC02}"/>
    <cellStyle name="Millares 2 2" xfId="4" xr:uid="{00000000-0005-0000-0000-000001000000}"/>
    <cellStyle name="Millares 2 2 2" xfId="8" xr:uid="{3091403F-ACDD-4BA8-9715-EB70154CEE75}"/>
    <cellStyle name="Normal" xfId="0" builtinId="0" customBuiltin="1"/>
    <cellStyle name="Normal 2" xfId="3" xr:uid="{00000000-0005-0000-0000-000003000000}"/>
    <cellStyle name="Normal 2 2" xfId="2" xr:uid="{00000000-0005-0000-0000-000004000000}"/>
    <cellStyle name="Normal 3" xfId="5" xr:uid="{F099F4E5-23A6-44C9-BF95-CE16D75AECAE}"/>
    <cellStyle name="Normal 4" xfId="6" xr:uid="{7EC259FC-C692-4B40-BD35-B8049A436898}"/>
    <cellStyle name="Porcentaje" xfId="9" builtinId="5"/>
  </cellStyles>
  <dxfs count="0"/>
  <tableStyles count="0" defaultTableStyle="TableStyleMedium2" defaultPivotStyle="PivotStyleLight16"/>
  <colors>
    <mruColors>
      <color rgb="FFCCFF99"/>
      <color rgb="FF6666FF"/>
      <color rgb="FFFF66FF"/>
      <color rgb="FFFF99FF"/>
      <color rgb="FF00FF99"/>
      <color rgb="FFCCFFFF"/>
      <color rgb="FFFF3399"/>
      <color rgb="FFFFCCCC"/>
      <color rgb="FFCC66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57151</xdr:rowOff>
    </xdr:from>
    <xdr:to>
      <xdr:col>0</xdr:col>
      <xdr:colOff>590801</xdr:colOff>
      <xdr:row>1</xdr:row>
      <xdr:rowOff>190501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867605-F15F-46AA-8CAB-C7EB79177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57151"/>
          <a:ext cx="276476" cy="381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0</xdr:row>
      <xdr:rowOff>19050</xdr:rowOff>
    </xdr:from>
    <xdr:to>
      <xdr:col>13</xdr:col>
      <xdr:colOff>685800</xdr:colOff>
      <xdr:row>2</xdr:row>
      <xdr:rowOff>40957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668A33-F6A3-49B1-B98B-E1C78734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9050"/>
          <a:ext cx="581025" cy="51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FCC0-20D0-49CF-BD8D-9A1B63A20B1B}">
  <sheetPr>
    <pageSetUpPr fitToPage="1"/>
  </sheetPr>
  <dimension ref="A1:AI1496"/>
  <sheetViews>
    <sheetView tabSelected="1" zoomScaleNormal="100" workbookViewId="0">
      <pane xSplit="1" ySplit="3" topLeftCell="B4" activePane="bottomRight" state="frozen"/>
      <selection pane="topRight" activeCell="J1" sqref="J1"/>
      <selection pane="bottomLeft" activeCell="A3" sqref="A3"/>
      <selection pane="bottomRight" activeCell="A3" sqref="A3"/>
    </sheetView>
  </sheetViews>
  <sheetFormatPr baseColWidth="10" defaultColWidth="13.5" defaultRowHeight="11.25" x14ac:dyDescent="0.2"/>
  <cols>
    <col min="1" max="1" width="61.33203125" style="3" customWidth="1"/>
    <col min="2" max="2" width="14" style="3" customWidth="1"/>
    <col min="3" max="3" width="13.83203125" style="3" customWidth="1"/>
    <col min="4" max="4" width="14.1640625" style="3" customWidth="1"/>
    <col min="5" max="5" width="13.83203125" style="3" customWidth="1"/>
    <col min="6" max="6" width="14" style="3" customWidth="1"/>
    <col min="7" max="7" width="14.1640625" style="3" customWidth="1"/>
    <col min="8" max="8" width="14.5" style="3" customWidth="1"/>
    <col min="9" max="9" width="13.83203125" style="3" customWidth="1"/>
    <col min="10" max="10" width="13.33203125" style="3" customWidth="1"/>
    <col min="11" max="11" width="13.5" style="3" customWidth="1"/>
    <col min="12" max="13" width="13.33203125" style="3" customWidth="1"/>
    <col min="14" max="14" width="13.6640625" style="3" customWidth="1"/>
    <col min="15" max="16384" width="13.5" style="3"/>
  </cols>
  <sheetData>
    <row r="1" spans="1:19" ht="20.100000000000001" customHeight="1" x14ac:dyDescent="0.2">
      <c r="A1" s="42" t="s">
        <v>182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9" ht="20.100000000000001" customHeight="1" x14ac:dyDescent="0.2">
      <c r="A2" s="43" t="s">
        <v>196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9" ht="30" customHeight="1" x14ac:dyDescent="0.2">
      <c r="A3" s="14" t="s">
        <v>0</v>
      </c>
      <c r="B3" s="15" t="s">
        <v>195</v>
      </c>
      <c r="C3" s="16" t="s">
        <v>183</v>
      </c>
      <c r="D3" s="16" t="s">
        <v>184</v>
      </c>
      <c r="E3" s="16" t="s">
        <v>185</v>
      </c>
      <c r="F3" s="16" t="s">
        <v>186</v>
      </c>
      <c r="G3" s="16" t="s">
        <v>187</v>
      </c>
      <c r="H3" s="16" t="s">
        <v>188</v>
      </c>
      <c r="I3" s="16" t="s">
        <v>189</v>
      </c>
      <c r="J3" s="16" t="s">
        <v>190</v>
      </c>
      <c r="K3" s="16" t="s">
        <v>191</v>
      </c>
      <c r="L3" s="16" t="s">
        <v>192</v>
      </c>
      <c r="M3" s="16" t="s">
        <v>193</v>
      </c>
      <c r="N3" s="16" t="s">
        <v>194</v>
      </c>
      <c r="O3" s="2"/>
      <c r="P3" s="2"/>
      <c r="Q3" s="2"/>
      <c r="R3" s="2"/>
      <c r="S3" s="2"/>
    </row>
    <row r="4" spans="1:19" ht="24.95" customHeight="1" x14ac:dyDescent="0.2">
      <c r="A4" s="23" t="s">
        <v>6</v>
      </c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"/>
      <c r="P4" s="2"/>
      <c r="Q4" s="2"/>
      <c r="R4" s="2"/>
      <c r="S4" s="2"/>
    </row>
    <row r="5" spans="1:19" ht="24.95" customHeight="1" x14ac:dyDescent="0.2">
      <c r="A5" s="26" t="s">
        <v>11</v>
      </c>
      <c r="B5" s="27">
        <v>2</v>
      </c>
      <c r="C5" s="28">
        <f>B5/12</f>
        <v>0.16666666666666666</v>
      </c>
      <c r="D5" s="28">
        <f>B5/12</f>
        <v>0.16666666666666666</v>
      </c>
      <c r="E5" s="28">
        <f>B5/12</f>
        <v>0.16666666666666666</v>
      </c>
      <c r="F5" s="28">
        <f>B5/12</f>
        <v>0.16666666666666666</v>
      </c>
      <c r="G5" s="28">
        <f>B5/12</f>
        <v>0.16666666666666666</v>
      </c>
      <c r="H5" s="28">
        <f>B5/12</f>
        <v>0.16666666666666666</v>
      </c>
      <c r="I5" s="28">
        <f>B5/12</f>
        <v>0.16666666666666666</v>
      </c>
      <c r="J5" s="28">
        <f>B5/12</f>
        <v>0.16666666666666666</v>
      </c>
      <c r="K5" s="28">
        <f>B5/12</f>
        <v>0.16666666666666666</v>
      </c>
      <c r="L5" s="28">
        <f>B5/12</f>
        <v>0.16666666666666666</v>
      </c>
      <c r="M5" s="28">
        <f>B5/12</f>
        <v>0.16666666666666666</v>
      </c>
      <c r="N5" s="28">
        <f>B5/12</f>
        <v>0.16666666666666666</v>
      </c>
      <c r="O5" s="2"/>
      <c r="P5" s="2"/>
      <c r="Q5" s="2"/>
      <c r="R5" s="2"/>
      <c r="S5" s="2"/>
    </row>
    <row r="6" spans="1:19" ht="24.95" customHeight="1" x14ac:dyDescent="0.2">
      <c r="A6" s="29" t="s">
        <v>12</v>
      </c>
      <c r="B6" s="24">
        <v>1</v>
      </c>
      <c r="C6" s="28">
        <f t="shared" ref="C6:C69" si="0">B6/12</f>
        <v>8.3333333333333329E-2</v>
      </c>
      <c r="D6" s="28">
        <f t="shared" ref="D6:D69" si="1">B6/12</f>
        <v>8.3333333333333329E-2</v>
      </c>
      <c r="E6" s="28">
        <f t="shared" ref="E6:E69" si="2">B6/12</f>
        <v>8.3333333333333329E-2</v>
      </c>
      <c r="F6" s="28">
        <f t="shared" ref="F6:F69" si="3">B6/12</f>
        <v>8.3333333333333329E-2</v>
      </c>
      <c r="G6" s="28">
        <f t="shared" ref="G6:G69" si="4">B6/12</f>
        <v>8.3333333333333329E-2</v>
      </c>
      <c r="H6" s="28">
        <f t="shared" ref="H6:H69" si="5">B6/12</f>
        <v>8.3333333333333329E-2</v>
      </c>
      <c r="I6" s="28">
        <f t="shared" ref="I6:I69" si="6">B6/12</f>
        <v>8.3333333333333329E-2</v>
      </c>
      <c r="J6" s="28">
        <f t="shared" ref="J6:J69" si="7">B6/12</f>
        <v>8.3333333333333329E-2</v>
      </c>
      <c r="K6" s="28">
        <f t="shared" ref="K6:K69" si="8">B6/12</f>
        <v>8.3333333333333329E-2</v>
      </c>
      <c r="L6" s="28">
        <f t="shared" ref="L6:L69" si="9">B6/12</f>
        <v>8.3333333333333329E-2</v>
      </c>
      <c r="M6" s="28">
        <f t="shared" ref="M6:M69" si="10">B6/12</f>
        <v>8.3333333333333329E-2</v>
      </c>
      <c r="N6" s="28">
        <f t="shared" ref="N6:N69" si="11">B6/12</f>
        <v>8.3333333333333329E-2</v>
      </c>
      <c r="O6" s="2"/>
      <c r="P6" s="2"/>
      <c r="Q6" s="2"/>
      <c r="R6" s="2"/>
      <c r="S6" s="2"/>
    </row>
    <row r="7" spans="1:19" ht="24.95" customHeight="1" x14ac:dyDescent="0.2">
      <c r="A7" s="29" t="s">
        <v>13</v>
      </c>
      <c r="B7" s="24">
        <v>1</v>
      </c>
      <c r="C7" s="28">
        <f t="shared" si="0"/>
        <v>8.3333333333333329E-2</v>
      </c>
      <c r="D7" s="28">
        <f t="shared" si="1"/>
        <v>8.3333333333333329E-2</v>
      </c>
      <c r="E7" s="28">
        <f t="shared" si="2"/>
        <v>8.3333333333333329E-2</v>
      </c>
      <c r="F7" s="28">
        <f t="shared" si="3"/>
        <v>8.3333333333333329E-2</v>
      </c>
      <c r="G7" s="28">
        <f t="shared" si="4"/>
        <v>8.3333333333333329E-2</v>
      </c>
      <c r="H7" s="28">
        <f t="shared" si="5"/>
        <v>8.3333333333333329E-2</v>
      </c>
      <c r="I7" s="28">
        <f t="shared" si="6"/>
        <v>8.3333333333333329E-2</v>
      </c>
      <c r="J7" s="28">
        <f t="shared" si="7"/>
        <v>8.3333333333333329E-2</v>
      </c>
      <c r="K7" s="28">
        <f t="shared" si="8"/>
        <v>8.3333333333333329E-2</v>
      </c>
      <c r="L7" s="28">
        <f t="shared" si="9"/>
        <v>8.3333333333333329E-2</v>
      </c>
      <c r="M7" s="28">
        <f t="shared" si="10"/>
        <v>8.3333333333333329E-2</v>
      </c>
      <c r="N7" s="28">
        <f t="shared" si="11"/>
        <v>8.3333333333333329E-2</v>
      </c>
      <c r="O7" s="2"/>
      <c r="P7" s="2"/>
      <c r="Q7" s="2"/>
      <c r="R7" s="2"/>
      <c r="S7" s="2"/>
    </row>
    <row r="8" spans="1:19" ht="24.95" customHeight="1" x14ac:dyDescent="0.2">
      <c r="A8" s="26" t="s">
        <v>14</v>
      </c>
      <c r="B8" s="27">
        <v>55112175</v>
      </c>
      <c r="C8" s="28">
        <f t="shared" si="0"/>
        <v>4592681.25</v>
      </c>
      <c r="D8" s="28">
        <f t="shared" si="1"/>
        <v>4592681.25</v>
      </c>
      <c r="E8" s="28">
        <f t="shared" si="2"/>
        <v>4592681.25</v>
      </c>
      <c r="F8" s="28">
        <f t="shared" si="3"/>
        <v>4592681.25</v>
      </c>
      <c r="G8" s="28">
        <f t="shared" si="4"/>
        <v>4592681.25</v>
      </c>
      <c r="H8" s="28">
        <f t="shared" si="5"/>
        <v>4592681.25</v>
      </c>
      <c r="I8" s="28">
        <f t="shared" si="6"/>
        <v>4592681.25</v>
      </c>
      <c r="J8" s="28">
        <f t="shared" si="7"/>
        <v>4592681.25</v>
      </c>
      <c r="K8" s="28">
        <f t="shared" si="8"/>
        <v>4592681.25</v>
      </c>
      <c r="L8" s="28">
        <f t="shared" si="9"/>
        <v>4592681.25</v>
      </c>
      <c r="M8" s="28">
        <f t="shared" si="10"/>
        <v>4592681.25</v>
      </c>
      <c r="N8" s="28">
        <f t="shared" si="11"/>
        <v>4592681.25</v>
      </c>
      <c r="O8" s="2"/>
      <c r="P8" s="2"/>
      <c r="Q8" s="2"/>
      <c r="R8" s="2"/>
      <c r="S8" s="2"/>
    </row>
    <row r="9" spans="1:19" ht="24.95" customHeight="1" x14ac:dyDescent="0.2">
      <c r="A9" s="29" t="s">
        <v>15</v>
      </c>
      <c r="B9" s="27">
        <v>53908500</v>
      </c>
      <c r="C9" s="28">
        <f t="shared" si="0"/>
        <v>4492375</v>
      </c>
      <c r="D9" s="28">
        <f t="shared" si="1"/>
        <v>4492375</v>
      </c>
      <c r="E9" s="28">
        <f t="shared" si="2"/>
        <v>4492375</v>
      </c>
      <c r="F9" s="28">
        <f t="shared" si="3"/>
        <v>4492375</v>
      </c>
      <c r="G9" s="28">
        <f t="shared" si="4"/>
        <v>4492375</v>
      </c>
      <c r="H9" s="28">
        <f t="shared" si="5"/>
        <v>4492375</v>
      </c>
      <c r="I9" s="28">
        <f t="shared" si="6"/>
        <v>4492375</v>
      </c>
      <c r="J9" s="28">
        <f t="shared" si="7"/>
        <v>4492375</v>
      </c>
      <c r="K9" s="28">
        <f t="shared" si="8"/>
        <v>4492375</v>
      </c>
      <c r="L9" s="28">
        <f t="shared" si="9"/>
        <v>4492375</v>
      </c>
      <c r="M9" s="28">
        <f t="shared" si="10"/>
        <v>4492375</v>
      </c>
      <c r="N9" s="28">
        <f t="shared" si="11"/>
        <v>4492375</v>
      </c>
      <c r="O9" s="2"/>
      <c r="P9" s="2"/>
      <c r="Q9" s="2"/>
      <c r="R9" s="2"/>
      <c r="S9" s="2"/>
    </row>
    <row r="10" spans="1:19" ht="24.95" customHeight="1" x14ac:dyDescent="0.2">
      <c r="A10" s="29" t="s">
        <v>15</v>
      </c>
      <c r="B10" s="24">
        <v>25251383</v>
      </c>
      <c r="C10" s="28">
        <f t="shared" si="0"/>
        <v>2104281.9166666665</v>
      </c>
      <c r="D10" s="28">
        <f t="shared" si="1"/>
        <v>2104281.9166666665</v>
      </c>
      <c r="E10" s="28">
        <f t="shared" si="2"/>
        <v>2104281.9166666665</v>
      </c>
      <c r="F10" s="28">
        <f t="shared" si="3"/>
        <v>2104281.9166666665</v>
      </c>
      <c r="G10" s="28">
        <f t="shared" si="4"/>
        <v>2104281.9166666665</v>
      </c>
      <c r="H10" s="28">
        <f t="shared" si="5"/>
        <v>2104281.9166666665</v>
      </c>
      <c r="I10" s="28">
        <f t="shared" si="6"/>
        <v>2104281.9166666665</v>
      </c>
      <c r="J10" s="28">
        <f t="shared" si="7"/>
        <v>2104281.9166666665</v>
      </c>
      <c r="K10" s="28">
        <f t="shared" si="8"/>
        <v>2104281.9166666665</v>
      </c>
      <c r="L10" s="28">
        <f t="shared" si="9"/>
        <v>2104281.9166666665</v>
      </c>
      <c r="M10" s="28">
        <f t="shared" si="10"/>
        <v>2104281.9166666665</v>
      </c>
      <c r="N10" s="28">
        <f t="shared" si="11"/>
        <v>2104281.9166666665</v>
      </c>
      <c r="O10" s="2"/>
      <c r="P10" s="2"/>
      <c r="Q10" s="2"/>
      <c r="R10" s="2"/>
      <c r="S10" s="2"/>
    </row>
    <row r="11" spans="1:19" ht="24.95" customHeight="1" x14ac:dyDescent="0.2">
      <c r="A11" s="29" t="s">
        <v>16</v>
      </c>
      <c r="B11" s="24">
        <v>28657117</v>
      </c>
      <c r="C11" s="28">
        <f t="shared" si="0"/>
        <v>2388093.0833333335</v>
      </c>
      <c r="D11" s="28">
        <f t="shared" si="1"/>
        <v>2388093.0833333335</v>
      </c>
      <c r="E11" s="28">
        <f t="shared" si="2"/>
        <v>2388093.0833333335</v>
      </c>
      <c r="F11" s="28">
        <f t="shared" si="3"/>
        <v>2388093.0833333335</v>
      </c>
      <c r="G11" s="28">
        <f t="shared" si="4"/>
        <v>2388093.0833333335</v>
      </c>
      <c r="H11" s="28">
        <f t="shared" si="5"/>
        <v>2388093.0833333335</v>
      </c>
      <c r="I11" s="28">
        <f t="shared" si="6"/>
        <v>2388093.0833333335</v>
      </c>
      <c r="J11" s="28">
        <f t="shared" si="7"/>
        <v>2388093.0833333335</v>
      </c>
      <c r="K11" s="28">
        <f t="shared" si="8"/>
        <v>2388093.0833333335</v>
      </c>
      <c r="L11" s="28">
        <f t="shared" si="9"/>
        <v>2388093.0833333335</v>
      </c>
      <c r="M11" s="28">
        <f t="shared" si="10"/>
        <v>2388093.0833333335</v>
      </c>
      <c r="N11" s="28">
        <f t="shared" si="11"/>
        <v>2388093.0833333335</v>
      </c>
      <c r="O11" s="2"/>
      <c r="P11" s="2"/>
      <c r="Q11" s="2"/>
      <c r="R11" s="2"/>
      <c r="S11" s="2"/>
    </row>
    <row r="12" spans="1:19" ht="24.95" customHeight="1" x14ac:dyDescent="0.2">
      <c r="A12" s="29" t="s">
        <v>17</v>
      </c>
      <c r="B12" s="24">
        <v>319155</v>
      </c>
      <c r="C12" s="28">
        <f t="shared" si="0"/>
        <v>26596.25</v>
      </c>
      <c r="D12" s="28">
        <f t="shared" si="1"/>
        <v>26596.25</v>
      </c>
      <c r="E12" s="28">
        <f t="shared" si="2"/>
        <v>26596.25</v>
      </c>
      <c r="F12" s="28">
        <f t="shared" si="3"/>
        <v>26596.25</v>
      </c>
      <c r="G12" s="28">
        <f t="shared" si="4"/>
        <v>26596.25</v>
      </c>
      <c r="H12" s="28">
        <f t="shared" si="5"/>
        <v>26596.25</v>
      </c>
      <c r="I12" s="28">
        <f t="shared" si="6"/>
        <v>26596.25</v>
      </c>
      <c r="J12" s="28">
        <f t="shared" si="7"/>
        <v>26596.25</v>
      </c>
      <c r="K12" s="28">
        <f t="shared" si="8"/>
        <v>26596.25</v>
      </c>
      <c r="L12" s="28">
        <f t="shared" si="9"/>
        <v>26596.25</v>
      </c>
      <c r="M12" s="28">
        <f t="shared" si="10"/>
        <v>26596.25</v>
      </c>
      <c r="N12" s="28">
        <f t="shared" si="11"/>
        <v>26596.25</v>
      </c>
      <c r="O12" s="2"/>
      <c r="P12" s="2"/>
      <c r="Q12" s="2"/>
      <c r="R12" s="2"/>
      <c r="S12" s="2"/>
    </row>
    <row r="13" spans="1:19" ht="24.95" customHeight="1" x14ac:dyDescent="0.2">
      <c r="A13" s="29" t="s">
        <v>18</v>
      </c>
      <c r="B13" s="24">
        <v>884520</v>
      </c>
      <c r="C13" s="28">
        <f t="shared" si="0"/>
        <v>73710</v>
      </c>
      <c r="D13" s="28">
        <f t="shared" si="1"/>
        <v>73710</v>
      </c>
      <c r="E13" s="28">
        <f t="shared" si="2"/>
        <v>73710</v>
      </c>
      <c r="F13" s="28">
        <f t="shared" si="3"/>
        <v>73710</v>
      </c>
      <c r="G13" s="28">
        <f t="shared" si="4"/>
        <v>73710</v>
      </c>
      <c r="H13" s="28">
        <f t="shared" si="5"/>
        <v>73710</v>
      </c>
      <c r="I13" s="28">
        <f t="shared" si="6"/>
        <v>73710</v>
      </c>
      <c r="J13" s="28">
        <f t="shared" si="7"/>
        <v>73710</v>
      </c>
      <c r="K13" s="28">
        <f t="shared" si="8"/>
        <v>73710</v>
      </c>
      <c r="L13" s="28">
        <f t="shared" si="9"/>
        <v>73710</v>
      </c>
      <c r="M13" s="28">
        <f t="shared" si="10"/>
        <v>73710</v>
      </c>
      <c r="N13" s="28">
        <f t="shared" si="11"/>
        <v>73710</v>
      </c>
      <c r="O13" s="2"/>
      <c r="P13" s="2"/>
      <c r="Q13" s="2"/>
      <c r="R13" s="2"/>
      <c r="S13" s="2"/>
    </row>
    <row r="14" spans="1:19" ht="24.95" customHeight="1" x14ac:dyDescent="0.2">
      <c r="A14" s="26" t="s">
        <v>19</v>
      </c>
      <c r="B14" s="27">
        <v>396857</v>
      </c>
      <c r="C14" s="28">
        <f t="shared" si="0"/>
        <v>33071.416666666664</v>
      </c>
      <c r="D14" s="28">
        <f t="shared" si="1"/>
        <v>33071.416666666664</v>
      </c>
      <c r="E14" s="28">
        <f t="shared" si="2"/>
        <v>33071.416666666664</v>
      </c>
      <c r="F14" s="28">
        <f t="shared" si="3"/>
        <v>33071.416666666664</v>
      </c>
      <c r="G14" s="28">
        <f t="shared" si="4"/>
        <v>33071.416666666664</v>
      </c>
      <c r="H14" s="28">
        <f t="shared" si="5"/>
        <v>33071.416666666664</v>
      </c>
      <c r="I14" s="28">
        <f t="shared" si="6"/>
        <v>33071.416666666664</v>
      </c>
      <c r="J14" s="28">
        <f t="shared" si="7"/>
        <v>33071.416666666664</v>
      </c>
      <c r="K14" s="28">
        <f t="shared" si="8"/>
        <v>33071.416666666664</v>
      </c>
      <c r="L14" s="28">
        <f t="shared" si="9"/>
        <v>33071.416666666664</v>
      </c>
      <c r="M14" s="28">
        <f t="shared" si="10"/>
        <v>33071.416666666664</v>
      </c>
      <c r="N14" s="28">
        <f t="shared" si="11"/>
        <v>33071.416666666664</v>
      </c>
      <c r="O14" s="2"/>
      <c r="P14" s="2"/>
      <c r="Q14" s="2"/>
      <c r="R14" s="2"/>
      <c r="S14" s="2"/>
    </row>
    <row r="15" spans="1:19" ht="24.95" customHeight="1" x14ac:dyDescent="0.2">
      <c r="A15" s="29" t="s">
        <v>20</v>
      </c>
      <c r="B15" s="24">
        <v>1</v>
      </c>
      <c r="C15" s="28">
        <f t="shared" si="0"/>
        <v>8.3333333333333329E-2</v>
      </c>
      <c r="D15" s="28">
        <f t="shared" si="1"/>
        <v>8.3333333333333329E-2</v>
      </c>
      <c r="E15" s="28">
        <f t="shared" si="2"/>
        <v>8.3333333333333329E-2</v>
      </c>
      <c r="F15" s="28">
        <f t="shared" si="3"/>
        <v>8.3333333333333329E-2</v>
      </c>
      <c r="G15" s="28">
        <f t="shared" si="4"/>
        <v>8.3333333333333329E-2</v>
      </c>
      <c r="H15" s="28">
        <f t="shared" si="5"/>
        <v>8.3333333333333329E-2</v>
      </c>
      <c r="I15" s="28">
        <f t="shared" si="6"/>
        <v>8.3333333333333329E-2</v>
      </c>
      <c r="J15" s="28">
        <f t="shared" si="7"/>
        <v>8.3333333333333329E-2</v>
      </c>
      <c r="K15" s="28">
        <f t="shared" si="8"/>
        <v>8.3333333333333329E-2</v>
      </c>
      <c r="L15" s="28">
        <f t="shared" si="9"/>
        <v>8.3333333333333329E-2</v>
      </c>
      <c r="M15" s="28">
        <f t="shared" si="10"/>
        <v>8.3333333333333329E-2</v>
      </c>
      <c r="N15" s="28">
        <f t="shared" si="11"/>
        <v>8.3333333333333329E-2</v>
      </c>
      <c r="O15" s="2"/>
      <c r="P15" s="2"/>
      <c r="Q15" s="2"/>
      <c r="R15" s="2"/>
      <c r="S15" s="2"/>
    </row>
    <row r="16" spans="1:19" ht="24.95" customHeight="1" x14ac:dyDescent="0.2">
      <c r="A16" s="29" t="s">
        <v>21</v>
      </c>
      <c r="B16" s="24">
        <v>76856</v>
      </c>
      <c r="C16" s="28">
        <f t="shared" si="0"/>
        <v>6404.666666666667</v>
      </c>
      <c r="D16" s="28">
        <f t="shared" si="1"/>
        <v>6404.666666666667</v>
      </c>
      <c r="E16" s="28">
        <f t="shared" si="2"/>
        <v>6404.666666666667</v>
      </c>
      <c r="F16" s="28">
        <f t="shared" si="3"/>
        <v>6404.666666666667</v>
      </c>
      <c r="G16" s="28">
        <f t="shared" si="4"/>
        <v>6404.666666666667</v>
      </c>
      <c r="H16" s="28">
        <f t="shared" si="5"/>
        <v>6404.666666666667</v>
      </c>
      <c r="I16" s="28">
        <f t="shared" si="6"/>
        <v>6404.666666666667</v>
      </c>
      <c r="J16" s="28">
        <f t="shared" si="7"/>
        <v>6404.666666666667</v>
      </c>
      <c r="K16" s="28">
        <f t="shared" si="8"/>
        <v>6404.666666666667</v>
      </c>
      <c r="L16" s="28">
        <f t="shared" si="9"/>
        <v>6404.666666666667</v>
      </c>
      <c r="M16" s="28">
        <f t="shared" si="10"/>
        <v>6404.666666666667</v>
      </c>
      <c r="N16" s="28">
        <f t="shared" si="11"/>
        <v>6404.666666666667</v>
      </c>
      <c r="O16" s="2"/>
      <c r="P16" s="2"/>
      <c r="Q16" s="2"/>
      <c r="R16" s="2"/>
      <c r="S16" s="2"/>
    </row>
    <row r="17" spans="1:19" ht="24.95" customHeight="1" x14ac:dyDescent="0.2">
      <c r="A17" s="29" t="s">
        <v>22</v>
      </c>
      <c r="B17" s="24">
        <v>320000</v>
      </c>
      <c r="C17" s="28">
        <f t="shared" si="0"/>
        <v>26666.666666666668</v>
      </c>
      <c r="D17" s="28">
        <f t="shared" si="1"/>
        <v>26666.666666666668</v>
      </c>
      <c r="E17" s="28">
        <f t="shared" si="2"/>
        <v>26666.666666666668</v>
      </c>
      <c r="F17" s="28">
        <f t="shared" si="3"/>
        <v>26666.666666666668</v>
      </c>
      <c r="G17" s="28">
        <f t="shared" si="4"/>
        <v>26666.666666666668</v>
      </c>
      <c r="H17" s="28">
        <f t="shared" si="5"/>
        <v>26666.666666666668</v>
      </c>
      <c r="I17" s="28">
        <f t="shared" si="6"/>
        <v>26666.666666666668</v>
      </c>
      <c r="J17" s="28">
        <f t="shared" si="7"/>
        <v>26666.666666666668</v>
      </c>
      <c r="K17" s="28">
        <f t="shared" si="8"/>
        <v>26666.666666666668</v>
      </c>
      <c r="L17" s="28">
        <f t="shared" si="9"/>
        <v>26666.666666666668</v>
      </c>
      <c r="M17" s="28">
        <f t="shared" si="10"/>
        <v>26666.666666666668</v>
      </c>
      <c r="N17" s="28">
        <f t="shared" si="11"/>
        <v>26666.666666666668</v>
      </c>
      <c r="O17" s="2"/>
      <c r="P17" s="2"/>
      <c r="Q17" s="2"/>
      <c r="R17" s="2"/>
      <c r="S17" s="2"/>
    </row>
    <row r="18" spans="1:19" ht="24.95" customHeight="1" x14ac:dyDescent="0.2">
      <c r="A18" s="26" t="s">
        <v>23</v>
      </c>
      <c r="B18" s="27">
        <v>1671592</v>
      </c>
      <c r="C18" s="28">
        <f t="shared" si="0"/>
        <v>139299.33333333334</v>
      </c>
      <c r="D18" s="28">
        <f t="shared" si="1"/>
        <v>139299.33333333334</v>
      </c>
      <c r="E18" s="28">
        <f t="shared" si="2"/>
        <v>139299.33333333334</v>
      </c>
      <c r="F18" s="28">
        <f t="shared" si="3"/>
        <v>139299.33333333334</v>
      </c>
      <c r="G18" s="28">
        <f t="shared" si="4"/>
        <v>139299.33333333334</v>
      </c>
      <c r="H18" s="28">
        <f t="shared" si="5"/>
        <v>139299.33333333334</v>
      </c>
      <c r="I18" s="28">
        <f t="shared" si="6"/>
        <v>139299.33333333334</v>
      </c>
      <c r="J18" s="28">
        <f t="shared" si="7"/>
        <v>139299.33333333334</v>
      </c>
      <c r="K18" s="28">
        <f t="shared" si="8"/>
        <v>139299.33333333334</v>
      </c>
      <c r="L18" s="28">
        <f t="shared" si="9"/>
        <v>139299.33333333334</v>
      </c>
      <c r="M18" s="28">
        <f t="shared" si="10"/>
        <v>139299.33333333334</v>
      </c>
      <c r="N18" s="28">
        <f t="shared" si="11"/>
        <v>139299.33333333334</v>
      </c>
      <c r="O18" s="2"/>
      <c r="P18" s="2"/>
      <c r="Q18" s="2"/>
      <c r="R18" s="2"/>
      <c r="S18" s="2"/>
    </row>
    <row r="19" spans="1:19" ht="24.95" customHeight="1" x14ac:dyDescent="0.2">
      <c r="A19" s="29" t="s">
        <v>24</v>
      </c>
      <c r="B19" s="24">
        <v>1336348</v>
      </c>
      <c r="C19" s="28">
        <f t="shared" si="0"/>
        <v>111362.33333333333</v>
      </c>
      <c r="D19" s="28">
        <f t="shared" si="1"/>
        <v>111362.33333333333</v>
      </c>
      <c r="E19" s="28">
        <f t="shared" si="2"/>
        <v>111362.33333333333</v>
      </c>
      <c r="F19" s="28">
        <f t="shared" si="3"/>
        <v>111362.33333333333</v>
      </c>
      <c r="G19" s="28">
        <f t="shared" si="4"/>
        <v>111362.33333333333</v>
      </c>
      <c r="H19" s="28">
        <f t="shared" si="5"/>
        <v>111362.33333333333</v>
      </c>
      <c r="I19" s="28">
        <f t="shared" si="6"/>
        <v>111362.33333333333</v>
      </c>
      <c r="J19" s="28">
        <f t="shared" si="7"/>
        <v>111362.33333333333</v>
      </c>
      <c r="K19" s="28">
        <f t="shared" si="8"/>
        <v>111362.33333333333</v>
      </c>
      <c r="L19" s="28">
        <f t="shared" si="9"/>
        <v>111362.33333333333</v>
      </c>
      <c r="M19" s="28">
        <f t="shared" si="10"/>
        <v>111362.33333333333</v>
      </c>
      <c r="N19" s="28">
        <f t="shared" si="11"/>
        <v>111362.33333333333</v>
      </c>
      <c r="O19" s="2"/>
      <c r="P19" s="2"/>
      <c r="Q19" s="2"/>
      <c r="R19" s="2"/>
      <c r="S19" s="2"/>
    </row>
    <row r="20" spans="1:19" ht="24.95" customHeight="1" x14ac:dyDescent="0.2">
      <c r="A20" s="29" t="s">
        <v>25</v>
      </c>
      <c r="B20" s="24">
        <v>226044</v>
      </c>
      <c r="C20" s="28">
        <f t="shared" si="0"/>
        <v>18837</v>
      </c>
      <c r="D20" s="28">
        <f t="shared" si="1"/>
        <v>18837</v>
      </c>
      <c r="E20" s="28">
        <f t="shared" si="2"/>
        <v>18837</v>
      </c>
      <c r="F20" s="28">
        <f t="shared" si="3"/>
        <v>18837</v>
      </c>
      <c r="G20" s="28">
        <f t="shared" si="4"/>
        <v>18837</v>
      </c>
      <c r="H20" s="28">
        <f t="shared" si="5"/>
        <v>18837</v>
      </c>
      <c r="I20" s="28">
        <f t="shared" si="6"/>
        <v>18837</v>
      </c>
      <c r="J20" s="28">
        <f t="shared" si="7"/>
        <v>18837</v>
      </c>
      <c r="K20" s="28">
        <f t="shared" si="8"/>
        <v>18837</v>
      </c>
      <c r="L20" s="28">
        <f t="shared" si="9"/>
        <v>18837</v>
      </c>
      <c r="M20" s="28">
        <f t="shared" si="10"/>
        <v>18837</v>
      </c>
      <c r="N20" s="28">
        <f t="shared" si="11"/>
        <v>18837</v>
      </c>
      <c r="O20" s="2"/>
      <c r="P20" s="2"/>
      <c r="Q20" s="2"/>
      <c r="R20" s="2"/>
      <c r="S20" s="2"/>
    </row>
    <row r="21" spans="1:19" ht="24.95" customHeight="1" thickBot="1" x14ac:dyDescent="0.25">
      <c r="A21" s="30" t="s">
        <v>26</v>
      </c>
      <c r="B21" s="24">
        <v>109200</v>
      </c>
      <c r="C21" s="28">
        <f t="shared" si="0"/>
        <v>9100</v>
      </c>
      <c r="D21" s="28">
        <f t="shared" si="1"/>
        <v>9100</v>
      </c>
      <c r="E21" s="28">
        <f t="shared" si="2"/>
        <v>9100</v>
      </c>
      <c r="F21" s="28">
        <f t="shared" si="3"/>
        <v>9100</v>
      </c>
      <c r="G21" s="28">
        <f t="shared" si="4"/>
        <v>9100</v>
      </c>
      <c r="H21" s="28">
        <f t="shared" si="5"/>
        <v>9100</v>
      </c>
      <c r="I21" s="28">
        <f t="shared" si="6"/>
        <v>9100</v>
      </c>
      <c r="J21" s="28">
        <f t="shared" si="7"/>
        <v>9100</v>
      </c>
      <c r="K21" s="28">
        <f t="shared" si="8"/>
        <v>9100</v>
      </c>
      <c r="L21" s="28">
        <f t="shared" si="9"/>
        <v>9100</v>
      </c>
      <c r="M21" s="28">
        <f t="shared" si="10"/>
        <v>9100</v>
      </c>
      <c r="N21" s="28">
        <f t="shared" si="11"/>
        <v>9100</v>
      </c>
      <c r="O21" s="2"/>
      <c r="P21" s="2"/>
      <c r="Q21" s="2"/>
      <c r="R21" s="2"/>
      <c r="S21" s="2"/>
    </row>
    <row r="22" spans="1:19" ht="24.95" customHeight="1" thickBot="1" x14ac:dyDescent="0.25">
      <c r="A22" s="31" t="s">
        <v>27</v>
      </c>
      <c r="B22" s="32">
        <v>57180626</v>
      </c>
      <c r="C22" s="33">
        <f t="shared" si="0"/>
        <v>4765052.166666667</v>
      </c>
      <c r="D22" s="33">
        <f t="shared" si="1"/>
        <v>4765052.166666667</v>
      </c>
      <c r="E22" s="33">
        <f t="shared" si="2"/>
        <v>4765052.166666667</v>
      </c>
      <c r="F22" s="33">
        <f t="shared" si="3"/>
        <v>4765052.166666667</v>
      </c>
      <c r="G22" s="33">
        <f t="shared" si="4"/>
        <v>4765052.166666667</v>
      </c>
      <c r="H22" s="33">
        <f t="shared" si="5"/>
        <v>4765052.166666667</v>
      </c>
      <c r="I22" s="33">
        <f t="shared" si="6"/>
        <v>4765052.166666667</v>
      </c>
      <c r="J22" s="33">
        <f t="shared" si="7"/>
        <v>4765052.166666667</v>
      </c>
      <c r="K22" s="33">
        <f t="shared" si="8"/>
        <v>4765052.166666667</v>
      </c>
      <c r="L22" s="33">
        <f t="shared" si="9"/>
        <v>4765052.166666667</v>
      </c>
      <c r="M22" s="33">
        <f t="shared" si="10"/>
        <v>4765052.166666667</v>
      </c>
      <c r="N22" s="33">
        <f t="shared" si="11"/>
        <v>4765052.166666667</v>
      </c>
      <c r="O22" s="2"/>
      <c r="P22" s="2"/>
      <c r="Q22" s="2"/>
      <c r="R22" s="2"/>
      <c r="S22" s="2"/>
    </row>
    <row r="23" spans="1:19" ht="24.95" customHeight="1" x14ac:dyDescent="0.2">
      <c r="A23" s="34" t="s">
        <v>7</v>
      </c>
      <c r="B23" s="35"/>
      <c r="C23" s="28">
        <f t="shared" si="0"/>
        <v>0</v>
      </c>
      <c r="D23" s="28">
        <f t="shared" si="1"/>
        <v>0</v>
      </c>
      <c r="E23" s="28">
        <f t="shared" si="2"/>
        <v>0</v>
      </c>
      <c r="F23" s="28">
        <f t="shared" si="3"/>
        <v>0</v>
      </c>
      <c r="G23" s="28">
        <f t="shared" si="4"/>
        <v>0</v>
      </c>
      <c r="H23" s="28">
        <f t="shared" si="5"/>
        <v>0</v>
      </c>
      <c r="I23" s="28">
        <f t="shared" si="6"/>
        <v>0</v>
      </c>
      <c r="J23" s="28">
        <f t="shared" si="7"/>
        <v>0</v>
      </c>
      <c r="K23" s="28">
        <f t="shared" si="8"/>
        <v>0</v>
      </c>
      <c r="L23" s="28">
        <f t="shared" si="9"/>
        <v>0</v>
      </c>
      <c r="M23" s="28">
        <f t="shared" si="10"/>
        <v>0</v>
      </c>
      <c r="N23" s="28">
        <f t="shared" si="11"/>
        <v>0</v>
      </c>
      <c r="O23" s="2"/>
      <c r="P23" s="2"/>
      <c r="Q23" s="2"/>
      <c r="R23" s="2"/>
      <c r="S23" s="2"/>
    </row>
    <row r="24" spans="1:19" ht="24.95" customHeight="1" x14ac:dyDescent="0.2">
      <c r="A24" s="26" t="s">
        <v>28</v>
      </c>
      <c r="B24" s="27">
        <v>8399301</v>
      </c>
      <c r="C24" s="28">
        <f t="shared" si="0"/>
        <v>699941.75</v>
      </c>
      <c r="D24" s="28">
        <f t="shared" si="1"/>
        <v>699941.75</v>
      </c>
      <c r="E24" s="28">
        <f t="shared" si="2"/>
        <v>699941.75</v>
      </c>
      <c r="F24" s="28">
        <f t="shared" si="3"/>
        <v>699941.75</v>
      </c>
      <c r="G24" s="28">
        <f t="shared" si="4"/>
        <v>699941.75</v>
      </c>
      <c r="H24" s="28">
        <f t="shared" si="5"/>
        <v>699941.75</v>
      </c>
      <c r="I24" s="28">
        <f t="shared" si="6"/>
        <v>699941.75</v>
      </c>
      <c r="J24" s="28">
        <f t="shared" si="7"/>
        <v>699941.75</v>
      </c>
      <c r="K24" s="28">
        <f t="shared" si="8"/>
        <v>699941.75</v>
      </c>
      <c r="L24" s="28">
        <f t="shared" si="9"/>
        <v>699941.75</v>
      </c>
      <c r="M24" s="28">
        <f t="shared" si="10"/>
        <v>699941.75</v>
      </c>
      <c r="N24" s="28">
        <f t="shared" si="11"/>
        <v>699941.75</v>
      </c>
      <c r="O24" s="2"/>
      <c r="P24" s="2"/>
      <c r="Q24" s="2"/>
      <c r="R24" s="2"/>
      <c r="S24" s="2"/>
    </row>
    <row r="25" spans="1:19" ht="24.95" customHeight="1" x14ac:dyDescent="0.2">
      <c r="A25" s="29" t="s">
        <v>29</v>
      </c>
      <c r="B25" s="24">
        <v>3054220</v>
      </c>
      <c r="C25" s="28">
        <f t="shared" si="0"/>
        <v>254518.33333333334</v>
      </c>
      <c r="D25" s="28">
        <f t="shared" si="1"/>
        <v>254518.33333333334</v>
      </c>
      <c r="E25" s="28">
        <f t="shared" si="2"/>
        <v>254518.33333333334</v>
      </c>
      <c r="F25" s="28">
        <f t="shared" si="3"/>
        <v>254518.33333333334</v>
      </c>
      <c r="G25" s="28">
        <f t="shared" si="4"/>
        <v>254518.33333333334</v>
      </c>
      <c r="H25" s="28">
        <f t="shared" si="5"/>
        <v>254518.33333333334</v>
      </c>
      <c r="I25" s="28">
        <f t="shared" si="6"/>
        <v>254518.33333333334</v>
      </c>
      <c r="J25" s="28">
        <f t="shared" si="7"/>
        <v>254518.33333333334</v>
      </c>
      <c r="K25" s="28">
        <f t="shared" si="8"/>
        <v>254518.33333333334</v>
      </c>
      <c r="L25" s="28">
        <f t="shared" si="9"/>
        <v>254518.33333333334</v>
      </c>
      <c r="M25" s="28">
        <f t="shared" si="10"/>
        <v>254518.33333333334</v>
      </c>
      <c r="N25" s="28">
        <f t="shared" si="11"/>
        <v>254518.33333333334</v>
      </c>
      <c r="O25" s="2"/>
      <c r="P25" s="2"/>
      <c r="Q25" s="2"/>
      <c r="R25" s="2"/>
      <c r="S25" s="2"/>
    </row>
    <row r="26" spans="1:19" ht="24.95" customHeight="1" x14ac:dyDescent="0.2">
      <c r="A26" s="29" t="s">
        <v>30</v>
      </c>
      <c r="B26" s="24">
        <v>5345080</v>
      </c>
      <c r="C26" s="28">
        <f t="shared" si="0"/>
        <v>445423.33333333331</v>
      </c>
      <c r="D26" s="28">
        <f t="shared" si="1"/>
        <v>445423.33333333331</v>
      </c>
      <c r="E26" s="28">
        <f t="shared" si="2"/>
        <v>445423.33333333331</v>
      </c>
      <c r="F26" s="28">
        <f t="shared" si="3"/>
        <v>445423.33333333331</v>
      </c>
      <c r="G26" s="28">
        <f t="shared" si="4"/>
        <v>445423.33333333331</v>
      </c>
      <c r="H26" s="28">
        <f t="shared" si="5"/>
        <v>445423.33333333331</v>
      </c>
      <c r="I26" s="28">
        <f t="shared" si="6"/>
        <v>445423.33333333331</v>
      </c>
      <c r="J26" s="28">
        <f t="shared" si="7"/>
        <v>445423.33333333331</v>
      </c>
      <c r="K26" s="28">
        <f t="shared" si="8"/>
        <v>445423.33333333331</v>
      </c>
      <c r="L26" s="28">
        <f t="shared" si="9"/>
        <v>445423.33333333331</v>
      </c>
      <c r="M26" s="28">
        <f t="shared" si="10"/>
        <v>445423.33333333331</v>
      </c>
      <c r="N26" s="28">
        <f t="shared" si="11"/>
        <v>445423.33333333331</v>
      </c>
      <c r="O26" s="2"/>
      <c r="P26" s="2"/>
      <c r="Q26" s="2"/>
      <c r="R26" s="2"/>
      <c r="S26" s="2"/>
    </row>
    <row r="27" spans="1:19" ht="24.95" customHeight="1" thickBot="1" x14ac:dyDescent="0.25">
      <c r="A27" s="30" t="s">
        <v>31</v>
      </c>
      <c r="B27" s="36">
        <v>1</v>
      </c>
      <c r="C27" s="28">
        <f t="shared" si="0"/>
        <v>8.3333333333333329E-2</v>
      </c>
      <c r="D27" s="28">
        <f t="shared" si="1"/>
        <v>8.3333333333333329E-2</v>
      </c>
      <c r="E27" s="28">
        <f t="shared" si="2"/>
        <v>8.3333333333333329E-2</v>
      </c>
      <c r="F27" s="28">
        <f t="shared" si="3"/>
        <v>8.3333333333333329E-2</v>
      </c>
      <c r="G27" s="28">
        <f t="shared" si="4"/>
        <v>8.3333333333333329E-2</v>
      </c>
      <c r="H27" s="28">
        <f t="shared" si="5"/>
        <v>8.3333333333333329E-2</v>
      </c>
      <c r="I27" s="28">
        <f t="shared" si="6"/>
        <v>8.3333333333333329E-2</v>
      </c>
      <c r="J27" s="28">
        <f t="shared" si="7"/>
        <v>8.3333333333333329E-2</v>
      </c>
      <c r="K27" s="28">
        <f t="shared" si="8"/>
        <v>8.3333333333333329E-2</v>
      </c>
      <c r="L27" s="28">
        <f t="shared" si="9"/>
        <v>8.3333333333333329E-2</v>
      </c>
      <c r="M27" s="28">
        <f t="shared" si="10"/>
        <v>8.3333333333333329E-2</v>
      </c>
      <c r="N27" s="28">
        <f t="shared" si="11"/>
        <v>8.3333333333333329E-2</v>
      </c>
      <c r="O27" s="2"/>
      <c r="P27" s="2"/>
      <c r="Q27" s="2"/>
      <c r="R27" s="2"/>
      <c r="S27" s="2"/>
    </row>
    <row r="28" spans="1:19" ht="24.95" customHeight="1" thickBot="1" x14ac:dyDescent="0.25">
      <c r="A28" s="31" t="s">
        <v>32</v>
      </c>
      <c r="B28" s="32">
        <v>8399301</v>
      </c>
      <c r="C28" s="33">
        <f t="shared" si="0"/>
        <v>699941.75</v>
      </c>
      <c r="D28" s="33">
        <f t="shared" si="1"/>
        <v>699941.75</v>
      </c>
      <c r="E28" s="33">
        <f t="shared" si="2"/>
        <v>699941.75</v>
      </c>
      <c r="F28" s="33">
        <f t="shared" si="3"/>
        <v>699941.75</v>
      </c>
      <c r="G28" s="33">
        <f t="shared" si="4"/>
        <v>699941.75</v>
      </c>
      <c r="H28" s="33">
        <f t="shared" si="5"/>
        <v>699941.75</v>
      </c>
      <c r="I28" s="33">
        <f t="shared" si="6"/>
        <v>699941.75</v>
      </c>
      <c r="J28" s="33">
        <f t="shared" si="7"/>
        <v>699941.75</v>
      </c>
      <c r="K28" s="33">
        <f t="shared" si="8"/>
        <v>699941.75</v>
      </c>
      <c r="L28" s="33">
        <f t="shared" si="9"/>
        <v>699941.75</v>
      </c>
      <c r="M28" s="33">
        <f t="shared" si="10"/>
        <v>699941.75</v>
      </c>
      <c r="N28" s="33">
        <f t="shared" si="11"/>
        <v>699941.75</v>
      </c>
      <c r="O28" s="2"/>
      <c r="P28" s="2"/>
      <c r="Q28" s="2"/>
      <c r="R28" s="2"/>
      <c r="S28" s="2"/>
    </row>
    <row r="29" spans="1:19" ht="24.95" customHeight="1" x14ac:dyDescent="0.2">
      <c r="A29" s="23" t="s">
        <v>8</v>
      </c>
      <c r="B29" s="24"/>
      <c r="C29" s="28">
        <f t="shared" si="0"/>
        <v>0</v>
      </c>
      <c r="D29" s="28">
        <f t="shared" si="1"/>
        <v>0</v>
      </c>
      <c r="E29" s="28">
        <f t="shared" si="2"/>
        <v>0</v>
      </c>
      <c r="F29" s="28">
        <f t="shared" si="3"/>
        <v>0</v>
      </c>
      <c r="G29" s="28">
        <f t="shared" si="4"/>
        <v>0</v>
      </c>
      <c r="H29" s="28">
        <f t="shared" si="5"/>
        <v>0</v>
      </c>
      <c r="I29" s="28">
        <f t="shared" si="6"/>
        <v>0</v>
      </c>
      <c r="J29" s="28">
        <f t="shared" si="7"/>
        <v>0</v>
      </c>
      <c r="K29" s="28">
        <f t="shared" si="8"/>
        <v>0</v>
      </c>
      <c r="L29" s="28">
        <f t="shared" si="9"/>
        <v>0</v>
      </c>
      <c r="M29" s="28">
        <f t="shared" si="10"/>
        <v>0</v>
      </c>
      <c r="N29" s="28">
        <f t="shared" si="11"/>
        <v>0</v>
      </c>
      <c r="O29" s="2"/>
      <c r="P29" s="2"/>
      <c r="Q29" s="2"/>
      <c r="R29" s="2"/>
      <c r="S29" s="2"/>
    </row>
    <row r="30" spans="1:19" ht="24.95" customHeight="1" x14ac:dyDescent="0.2">
      <c r="A30" s="17" t="s">
        <v>33</v>
      </c>
      <c r="B30" s="27">
        <v>3</v>
      </c>
      <c r="C30" s="28">
        <f t="shared" si="0"/>
        <v>0.25</v>
      </c>
      <c r="D30" s="28">
        <f t="shared" si="1"/>
        <v>0.25</v>
      </c>
      <c r="E30" s="28">
        <f t="shared" si="2"/>
        <v>0.25</v>
      </c>
      <c r="F30" s="28">
        <f t="shared" si="3"/>
        <v>0.25</v>
      </c>
      <c r="G30" s="28">
        <f t="shared" si="4"/>
        <v>0.25</v>
      </c>
      <c r="H30" s="28">
        <f t="shared" si="5"/>
        <v>0.25</v>
      </c>
      <c r="I30" s="28">
        <f t="shared" si="6"/>
        <v>0.25</v>
      </c>
      <c r="J30" s="28">
        <f t="shared" si="7"/>
        <v>0.25</v>
      </c>
      <c r="K30" s="28">
        <f t="shared" si="8"/>
        <v>0.25</v>
      </c>
      <c r="L30" s="28">
        <f t="shared" si="9"/>
        <v>0.25</v>
      </c>
      <c r="M30" s="28">
        <f t="shared" si="10"/>
        <v>0.25</v>
      </c>
      <c r="N30" s="28">
        <f t="shared" si="11"/>
        <v>0.25</v>
      </c>
      <c r="O30" s="2"/>
      <c r="P30" s="2"/>
      <c r="Q30" s="2"/>
      <c r="R30" s="2"/>
      <c r="S30" s="2"/>
    </row>
    <row r="31" spans="1:19" ht="24.95" customHeight="1" x14ac:dyDescent="0.2">
      <c r="A31" s="18" t="s">
        <v>34</v>
      </c>
      <c r="B31" s="24">
        <v>1</v>
      </c>
      <c r="C31" s="28">
        <f t="shared" si="0"/>
        <v>8.3333333333333329E-2</v>
      </c>
      <c r="D31" s="28">
        <f t="shared" si="1"/>
        <v>8.3333333333333329E-2</v>
      </c>
      <c r="E31" s="28">
        <f t="shared" si="2"/>
        <v>8.3333333333333329E-2</v>
      </c>
      <c r="F31" s="28">
        <f t="shared" si="3"/>
        <v>8.3333333333333329E-2</v>
      </c>
      <c r="G31" s="28">
        <f t="shared" si="4"/>
        <v>8.3333333333333329E-2</v>
      </c>
      <c r="H31" s="28">
        <f t="shared" si="5"/>
        <v>8.3333333333333329E-2</v>
      </c>
      <c r="I31" s="28">
        <f t="shared" si="6"/>
        <v>8.3333333333333329E-2</v>
      </c>
      <c r="J31" s="28">
        <f t="shared" si="7"/>
        <v>8.3333333333333329E-2</v>
      </c>
      <c r="K31" s="28">
        <f t="shared" si="8"/>
        <v>8.3333333333333329E-2</v>
      </c>
      <c r="L31" s="28">
        <f t="shared" si="9"/>
        <v>8.3333333333333329E-2</v>
      </c>
      <c r="M31" s="28">
        <f t="shared" si="10"/>
        <v>8.3333333333333329E-2</v>
      </c>
      <c r="N31" s="28">
        <f t="shared" si="11"/>
        <v>8.3333333333333329E-2</v>
      </c>
      <c r="O31" s="2"/>
      <c r="P31" s="2"/>
      <c r="Q31" s="2"/>
      <c r="R31" s="2"/>
      <c r="S31" s="2"/>
    </row>
    <row r="32" spans="1:19" ht="24.95" customHeight="1" x14ac:dyDescent="0.2">
      <c r="A32" s="29" t="s">
        <v>35</v>
      </c>
      <c r="B32" s="24">
        <v>1</v>
      </c>
      <c r="C32" s="28">
        <f t="shared" si="0"/>
        <v>8.3333333333333329E-2</v>
      </c>
      <c r="D32" s="28">
        <f t="shared" si="1"/>
        <v>8.3333333333333329E-2</v>
      </c>
      <c r="E32" s="28">
        <f t="shared" si="2"/>
        <v>8.3333333333333329E-2</v>
      </c>
      <c r="F32" s="28">
        <f t="shared" si="3"/>
        <v>8.3333333333333329E-2</v>
      </c>
      <c r="G32" s="28">
        <f t="shared" si="4"/>
        <v>8.3333333333333329E-2</v>
      </c>
      <c r="H32" s="28">
        <f t="shared" si="5"/>
        <v>8.3333333333333329E-2</v>
      </c>
      <c r="I32" s="28">
        <f t="shared" si="6"/>
        <v>8.3333333333333329E-2</v>
      </c>
      <c r="J32" s="28">
        <f t="shared" si="7"/>
        <v>8.3333333333333329E-2</v>
      </c>
      <c r="K32" s="28">
        <f t="shared" si="8"/>
        <v>8.3333333333333329E-2</v>
      </c>
      <c r="L32" s="28">
        <f t="shared" si="9"/>
        <v>8.3333333333333329E-2</v>
      </c>
      <c r="M32" s="28">
        <f t="shared" si="10"/>
        <v>8.3333333333333329E-2</v>
      </c>
      <c r="N32" s="28">
        <f t="shared" si="11"/>
        <v>8.3333333333333329E-2</v>
      </c>
      <c r="O32" s="2"/>
      <c r="P32" s="2"/>
      <c r="Q32" s="2"/>
      <c r="R32" s="2"/>
      <c r="S32" s="2"/>
    </row>
    <row r="33" spans="1:19" ht="24.95" customHeight="1" x14ac:dyDescent="0.2">
      <c r="A33" s="29" t="s">
        <v>36</v>
      </c>
      <c r="B33" s="24">
        <v>1</v>
      </c>
      <c r="C33" s="28">
        <f t="shared" si="0"/>
        <v>8.3333333333333329E-2</v>
      </c>
      <c r="D33" s="28">
        <f t="shared" si="1"/>
        <v>8.3333333333333329E-2</v>
      </c>
      <c r="E33" s="28">
        <f t="shared" si="2"/>
        <v>8.3333333333333329E-2</v>
      </c>
      <c r="F33" s="28">
        <f t="shared" si="3"/>
        <v>8.3333333333333329E-2</v>
      </c>
      <c r="G33" s="28">
        <f t="shared" si="4"/>
        <v>8.3333333333333329E-2</v>
      </c>
      <c r="H33" s="28">
        <f t="shared" si="5"/>
        <v>8.3333333333333329E-2</v>
      </c>
      <c r="I33" s="28">
        <f t="shared" si="6"/>
        <v>8.3333333333333329E-2</v>
      </c>
      <c r="J33" s="28">
        <f t="shared" si="7"/>
        <v>8.3333333333333329E-2</v>
      </c>
      <c r="K33" s="28">
        <f t="shared" si="8"/>
        <v>8.3333333333333329E-2</v>
      </c>
      <c r="L33" s="28">
        <f t="shared" si="9"/>
        <v>8.3333333333333329E-2</v>
      </c>
      <c r="M33" s="28">
        <f t="shared" si="10"/>
        <v>8.3333333333333329E-2</v>
      </c>
      <c r="N33" s="28">
        <f t="shared" si="11"/>
        <v>8.3333333333333329E-2</v>
      </c>
      <c r="O33" s="2"/>
      <c r="P33" s="2"/>
      <c r="Q33" s="2"/>
      <c r="R33" s="2"/>
      <c r="S33" s="2"/>
    </row>
    <row r="34" spans="1:19" ht="24.95" customHeight="1" x14ac:dyDescent="0.2">
      <c r="A34" s="26" t="s">
        <v>37</v>
      </c>
      <c r="B34" s="27">
        <v>9989367</v>
      </c>
      <c r="C34" s="28">
        <f t="shared" si="0"/>
        <v>832447.25</v>
      </c>
      <c r="D34" s="28">
        <f t="shared" si="1"/>
        <v>832447.25</v>
      </c>
      <c r="E34" s="28">
        <f t="shared" si="2"/>
        <v>832447.25</v>
      </c>
      <c r="F34" s="28">
        <f t="shared" si="3"/>
        <v>832447.25</v>
      </c>
      <c r="G34" s="28">
        <f t="shared" si="4"/>
        <v>832447.25</v>
      </c>
      <c r="H34" s="28">
        <f t="shared" si="5"/>
        <v>832447.25</v>
      </c>
      <c r="I34" s="28">
        <f t="shared" si="6"/>
        <v>832447.25</v>
      </c>
      <c r="J34" s="28">
        <f t="shared" si="7"/>
        <v>832447.25</v>
      </c>
      <c r="K34" s="28">
        <f t="shared" si="8"/>
        <v>832447.25</v>
      </c>
      <c r="L34" s="28">
        <f t="shared" si="9"/>
        <v>832447.25</v>
      </c>
      <c r="M34" s="28">
        <f t="shared" si="10"/>
        <v>832447.25</v>
      </c>
      <c r="N34" s="28">
        <f t="shared" si="11"/>
        <v>832447.25</v>
      </c>
      <c r="O34" s="2"/>
      <c r="P34" s="2"/>
      <c r="Q34" s="2"/>
      <c r="R34" s="2"/>
      <c r="S34" s="2"/>
    </row>
    <row r="35" spans="1:19" ht="24.95" customHeight="1" x14ac:dyDescent="0.2">
      <c r="A35" s="29" t="s">
        <v>38</v>
      </c>
      <c r="B35" s="24">
        <v>157947</v>
      </c>
      <c r="C35" s="28">
        <f t="shared" si="0"/>
        <v>13162.25</v>
      </c>
      <c r="D35" s="28">
        <f t="shared" si="1"/>
        <v>13162.25</v>
      </c>
      <c r="E35" s="28">
        <f t="shared" si="2"/>
        <v>13162.25</v>
      </c>
      <c r="F35" s="28">
        <f t="shared" si="3"/>
        <v>13162.25</v>
      </c>
      <c r="G35" s="28">
        <f t="shared" si="4"/>
        <v>13162.25</v>
      </c>
      <c r="H35" s="28">
        <f t="shared" si="5"/>
        <v>13162.25</v>
      </c>
      <c r="I35" s="28">
        <f t="shared" si="6"/>
        <v>13162.25</v>
      </c>
      <c r="J35" s="28">
        <f t="shared" si="7"/>
        <v>13162.25</v>
      </c>
      <c r="K35" s="28">
        <f t="shared" si="8"/>
        <v>13162.25</v>
      </c>
      <c r="L35" s="28">
        <f t="shared" si="9"/>
        <v>13162.25</v>
      </c>
      <c r="M35" s="28">
        <f t="shared" si="10"/>
        <v>13162.25</v>
      </c>
      <c r="N35" s="28">
        <f t="shared" si="11"/>
        <v>13162.25</v>
      </c>
      <c r="O35" s="2"/>
      <c r="P35" s="2"/>
      <c r="Q35" s="2"/>
      <c r="R35" s="2"/>
      <c r="S35" s="2"/>
    </row>
    <row r="36" spans="1:19" ht="24.95" customHeight="1" x14ac:dyDescent="0.2">
      <c r="A36" s="26" t="s">
        <v>39</v>
      </c>
      <c r="B36" s="27">
        <v>1842929</v>
      </c>
      <c r="C36" s="28">
        <f t="shared" si="0"/>
        <v>153577.41666666666</v>
      </c>
      <c r="D36" s="28">
        <f t="shared" si="1"/>
        <v>153577.41666666666</v>
      </c>
      <c r="E36" s="28">
        <f t="shared" si="2"/>
        <v>153577.41666666666</v>
      </c>
      <c r="F36" s="28">
        <f t="shared" si="3"/>
        <v>153577.41666666666</v>
      </c>
      <c r="G36" s="28">
        <f t="shared" si="4"/>
        <v>153577.41666666666</v>
      </c>
      <c r="H36" s="28">
        <f t="shared" si="5"/>
        <v>153577.41666666666</v>
      </c>
      <c r="I36" s="28">
        <f t="shared" si="6"/>
        <v>153577.41666666666</v>
      </c>
      <c r="J36" s="28">
        <f t="shared" si="7"/>
        <v>153577.41666666666</v>
      </c>
      <c r="K36" s="28">
        <f t="shared" si="8"/>
        <v>153577.41666666666</v>
      </c>
      <c r="L36" s="28">
        <f t="shared" si="9"/>
        <v>153577.41666666666</v>
      </c>
      <c r="M36" s="28">
        <f t="shared" si="10"/>
        <v>153577.41666666666</v>
      </c>
      <c r="N36" s="28">
        <f t="shared" si="11"/>
        <v>153577.41666666666</v>
      </c>
      <c r="O36" s="2"/>
      <c r="P36" s="2"/>
      <c r="Q36" s="2"/>
      <c r="R36" s="2"/>
      <c r="S36" s="2"/>
    </row>
    <row r="37" spans="1:19" ht="24.95" customHeight="1" x14ac:dyDescent="0.2">
      <c r="A37" s="29" t="s">
        <v>40</v>
      </c>
      <c r="B37" s="24">
        <v>447200</v>
      </c>
      <c r="C37" s="28">
        <f t="shared" si="0"/>
        <v>37266.666666666664</v>
      </c>
      <c r="D37" s="28">
        <f t="shared" si="1"/>
        <v>37266.666666666664</v>
      </c>
      <c r="E37" s="28">
        <f t="shared" si="2"/>
        <v>37266.666666666664</v>
      </c>
      <c r="F37" s="28">
        <f t="shared" si="3"/>
        <v>37266.666666666664</v>
      </c>
      <c r="G37" s="28">
        <f t="shared" si="4"/>
        <v>37266.666666666664</v>
      </c>
      <c r="H37" s="28">
        <f t="shared" si="5"/>
        <v>37266.666666666664</v>
      </c>
      <c r="I37" s="28">
        <f t="shared" si="6"/>
        <v>37266.666666666664</v>
      </c>
      <c r="J37" s="28">
        <f t="shared" si="7"/>
        <v>37266.666666666664</v>
      </c>
      <c r="K37" s="28">
        <f t="shared" si="8"/>
        <v>37266.666666666664</v>
      </c>
      <c r="L37" s="28">
        <f t="shared" si="9"/>
        <v>37266.666666666664</v>
      </c>
      <c r="M37" s="28">
        <f t="shared" si="10"/>
        <v>37266.666666666664</v>
      </c>
      <c r="N37" s="28">
        <f t="shared" si="11"/>
        <v>37266.666666666664</v>
      </c>
      <c r="O37" s="2"/>
      <c r="P37" s="2"/>
      <c r="Q37" s="2"/>
      <c r="R37" s="2"/>
      <c r="S37" s="2"/>
    </row>
    <row r="38" spans="1:19" ht="24.95" customHeight="1" x14ac:dyDescent="0.2">
      <c r="A38" s="29" t="s">
        <v>41</v>
      </c>
      <c r="B38" s="24">
        <v>312000</v>
      </c>
      <c r="C38" s="28">
        <f t="shared" si="0"/>
        <v>26000</v>
      </c>
      <c r="D38" s="28">
        <f t="shared" si="1"/>
        <v>26000</v>
      </c>
      <c r="E38" s="28">
        <f t="shared" si="2"/>
        <v>26000</v>
      </c>
      <c r="F38" s="28">
        <f t="shared" si="3"/>
        <v>26000</v>
      </c>
      <c r="G38" s="28">
        <f t="shared" si="4"/>
        <v>26000</v>
      </c>
      <c r="H38" s="28">
        <f t="shared" si="5"/>
        <v>26000</v>
      </c>
      <c r="I38" s="28">
        <f t="shared" si="6"/>
        <v>26000</v>
      </c>
      <c r="J38" s="28">
        <f t="shared" si="7"/>
        <v>26000</v>
      </c>
      <c r="K38" s="28">
        <f t="shared" si="8"/>
        <v>26000</v>
      </c>
      <c r="L38" s="28">
        <f t="shared" si="9"/>
        <v>26000</v>
      </c>
      <c r="M38" s="28">
        <f t="shared" si="10"/>
        <v>26000</v>
      </c>
      <c r="N38" s="28">
        <f t="shared" si="11"/>
        <v>26000</v>
      </c>
      <c r="O38" s="2"/>
      <c r="P38" s="2"/>
      <c r="Q38" s="2"/>
      <c r="R38" s="2"/>
      <c r="S38" s="2"/>
    </row>
    <row r="39" spans="1:19" ht="24.95" customHeight="1" x14ac:dyDescent="0.2">
      <c r="A39" s="29" t="s">
        <v>42</v>
      </c>
      <c r="B39" s="24">
        <v>312000</v>
      </c>
      <c r="C39" s="28">
        <f t="shared" si="0"/>
        <v>26000</v>
      </c>
      <c r="D39" s="28">
        <f t="shared" si="1"/>
        <v>26000</v>
      </c>
      <c r="E39" s="28">
        <f t="shared" si="2"/>
        <v>26000</v>
      </c>
      <c r="F39" s="28">
        <f t="shared" si="3"/>
        <v>26000</v>
      </c>
      <c r="G39" s="28">
        <f t="shared" si="4"/>
        <v>26000</v>
      </c>
      <c r="H39" s="28">
        <f t="shared" si="5"/>
        <v>26000</v>
      </c>
      <c r="I39" s="28">
        <f t="shared" si="6"/>
        <v>26000</v>
      </c>
      <c r="J39" s="28">
        <f t="shared" si="7"/>
        <v>26000</v>
      </c>
      <c r="K39" s="28">
        <f t="shared" si="8"/>
        <v>26000</v>
      </c>
      <c r="L39" s="28">
        <f t="shared" si="9"/>
        <v>26000</v>
      </c>
      <c r="M39" s="28">
        <f t="shared" si="10"/>
        <v>26000</v>
      </c>
      <c r="N39" s="28">
        <f t="shared" si="11"/>
        <v>26000</v>
      </c>
      <c r="O39" s="2"/>
      <c r="P39" s="2"/>
      <c r="Q39" s="2"/>
      <c r="R39" s="2"/>
      <c r="S39" s="2"/>
    </row>
    <row r="40" spans="1:19" ht="24.95" customHeight="1" x14ac:dyDescent="0.2">
      <c r="A40" s="29" t="s">
        <v>43</v>
      </c>
      <c r="B40" s="24">
        <v>96075</v>
      </c>
      <c r="C40" s="28">
        <f t="shared" si="0"/>
        <v>8006.25</v>
      </c>
      <c r="D40" s="28">
        <f t="shared" si="1"/>
        <v>8006.25</v>
      </c>
      <c r="E40" s="28">
        <f t="shared" si="2"/>
        <v>8006.25</v>
      </c>
      <c r="F40" s="28">
        <f t="shared" si="3"/>
        <v>8006.25</v>
      </c>
      <c r="G40" s="28">
        <f t="shared" si="4"/>
        <v>8006.25</v>
      </c>
      <c r="H40" s="28">
        <f t="shared" si="5"/>
        <v>8006.25</v>
      </c>
      <c r="I40" s="28">
        <f t="shared" si="6"/>
        <v>8006.25</v>
      </c>
      <c r="J40" s="28">
        <f t="shared" si="7"/>
        <v>8006.25</v>
      </c>
      <c r="K40" s="28">
        <f t="shared" si="8"/>
        <v>8006.25</v>
      </c>
      <c r="L40" s="28">
        <f t="shared" si="9"/>
        <v>8006.25</v>
      </c>
      <c r="M40" s="28">
        <f t="shared" si="10"/>
        <v>8006.25</v>
      </c>
      <c r="N40" s="28">
        <f t="shared" si="11"/>
        <v>8006.25</v>
      </c>
      <c r="O40" s="2"/>
      <c r="P40" s="2"/>
      <c r="Q40" s="2"/>
      <c r="R40" s="2"/>
      <c r="S40" s="2"/>
    </row>
    <row r="41" spans="1:19" ht="24.95" customHeight="1" x14ac:dyDescent="0.2">
      <c r="A41" s="29" t="s">
        <v>44</v>
      </c>
      <c r="B41" s="24">
        <v>27851</v>
      </c>
      <c r="C41" s="28">
        <f t="shared" si="0"/>
        <v>2320.9166666666665</v>
      </c>
      <c r="D41" s="28">
        <f t="shared" si="1"/>
        <v>2320.9166666666665</v>
      </c>
      <c r="E41" s="28">
        <f t="shared" si="2"/>
        <v>2320.9166666666665</v>
      </c>
      <c r="F41" s="28">
        <f t="shared" si="3"/>
        <v>2320.9166666666665</v>
      </c>
      <c r="G41" s="28">
        <f t="shared" si="4"/>
        <v>2320.9166666666665</v>
      </c>
      <c r="H41" s="28">
        <f t="shared" si="5"/>
        <v>2320.9166666666665</v>
      </c>
      <c r="I41" s="28">
        <f t="shared" si="6"/>
        <v>2320.9166666666665</v>
      </c>
      <c r="J41" s="28">
        <f t="shared" si="7"/>
        <v>2320.9166666666665</v>
      </c>
      <c r="K41" s="28">
        <f t="shared" si="8"/>
        <v>2320.9166666666665</v>
      </c>
      <c r="L41" s="28">
        <f t="shared" si="9"/>
        <v>2320.9166666666665</v>
      </c>
      <c r="M41" s="28">
        <f t="shared" si="10"/>
        <v>2320.9166666666665</v>
      </c>
      <c r="N41" s="28">
        <f t="shared" si="11"/>
        <v>2320.9166666666665</v>
      </c>
      <c r="O41" s="2"/>
      <c r="P41" s="2"/>
      <c r="Q41" s="2"/>
      <c r="R41" s="2"/>
      <c r="S41" s="2"/>
    </row>
    <row r="42" spans="1:19" ht="24.95" customHeight="1" x14ac:dyDescent="0.2">
      <c r="A42" s="29" t="s">
        <v>45</v>
      </c>
      <c r="B42" s="24">
        <v>86029</v>
      </c>
      <c r="C42" s="28">
        <f t="shared" si="0"/>
        <v>7169.083333333333</v>
      </c>
      <c r="D42" s="28">
        <f t="shared" si="1"/>
        <v>7169.083333333333</v>
      </c>
      <c r="E42" s="28">
        <f t="shared" si="2"/>
        <v>7169.083333333333</v>
      </c>
      <c r="F42" s="28">
        <f t="shared" si="3"/>
        <v>7169.083333333333</v>
      </c>
      <c r="G42" s="28">
        <f t="shared" si="4"/>
        <v>7169.083333333333</v>
      </c>
      <c r="H42" s="28">
        <f t="shared" si="5"/>
        <v>7169.083333333333</v>
      </c>
      <c r="I42" s="28">
        <f t="shared" si="6"/>
        <v>7169.083333333333</v>
      </c>
      <c r="J42" s="28">
        <f t="shared" si="7"/>
        <v>7169.083333333333</v>
      </c>
      <c r="K42" s="28">
        <f t="shared" si="8"/>
        <v>7169.083333333333</v>
      </c>
      <c r="L42" s="28">
        <f t="shared" si="9"/>
        <v>7169.083333333333</v>
      </c>
      <c r="M42" s="28">
        <f t="shared" si="10"/>
        <v>7169.083333333333</v>
      </c>
      <c r="N42" s="28">
        <f t="shared" si="11"/>
        <v>7169.083333333333</v>
      </c>
      <c r="O42" s="2"/>
      <c r="P42" s="2"/>
      <c r="Q42" s="2"/>
      <c r="R42" s="2"/>
      <c r="S42" s="2"/>
    </row>
    <row r="43" spans="1:19" ht="24.95" customHeight="1" x14ac:dyDescent="0.2">
      <c r="A43" s="29" t="s">
        <v>46</v>
      </c>
      <c r="B43" s="24">
        <v>22516</v>
      </c>
      <c r="C43" s="28">
        <f t="shared" si="0"/>
        <v>1876.3333333333333</v>
      </c>
      <c r="D43" s="28">
        <f t="shared" si="1"/>
        <v>1876.3333333333333</v>
      </c>
      <c r="E43" s="28">
        <f t="shared" si="2"/>
        <v>1876.3333333333333</v>
      </c>
      <c r="F43" s="28">
        <f t="shared" si="3"/>
        <v>1876.3333333333333</v>
      </c>
      <c r="G43" s="28">
        <f t="shared" si="4"/>
        <v>1876.3333333333333</v>
      </c>
      <c r="H43" s="28">
        <f t="shared" si="5"/>
        <v>1876.3333333333333</v>
      </c>
      <c r="I43" s="28">
        <f t="shared" si="6"/>
        <v>1876.3333333333333</v>
      </c>
      <c r="J43" s="28">
        <f t="shared" si="7"/>
        <v>1876.3333333333333</v>
      </c>
      <c r="K43" s="28">
        <f t="shared" si="8"/>
        <v>1876.3333333333333</v>
      </c>
      <c r="L43" s="28">
        <f t="shared" si="9"/>
        <v>1876.3333333333333</v>
      </c>
      <c r="M43" s="28">
        <f t="shared" si="10"/>
        <v>1876.3333333333333</v>
      </c>
      <c r="N43" s="28">
        <f t="shared" si="11"/>
        <v>1876.3333333333333</v>
      </c>
      <c r="O43" s="2"/>
      <c r="P43" s="2"/>
      <c r="Q43" s="2"/>
      <c r="R43" s="2"/>
      <c r="S43" s="2"/>
    </row>
    <row r="44" spans="1:19" ht="24.95" customHeight="1" x14ac:dyDescent="0.2">
      <c r="A44" s="29" t="s">
        <v>47</v>
      </c>
      <c r="B44" s="24">
        <v>93600</v>
      </c>
      <c r="C44" s="28">
        <f t="shared" si="0"/>
        <v>7800</v>
      </c>
      <c r="D44" s="28">
        <f t="shared" si="1"/>
        <v>7800</v>
      </c>
      <c r="E44" s="28">
        <f t="shared" si="2"/>
        <v>7800</v>
      </c>
      <c r="F44" s="28">
        <f t="shared" si="3"/>
        <v>7800</v>
      </c>
      <c r="G44" s="28">
        <f t="shared" si="4"/>
        <v>7800</v>
      </c>
      <c r="H44" s="28">
        <f t="shared" si="5"/>
        <v>7800</v>
      </c>
      <c r="I44" s="28">
        <f t="shared" si="6"/>
        <v>7800</v>
      </c>
      <c r="J44" s="28">
        <f t="shared" si="7"/>
        <v>7800</v>
      </c>
      <c r="K44" s="28">
        <f t="shared" si="8"/>
        <v>7800</v>
      </c>
      <c r="L44" s="28">
        <f t="shared" si="9"/>
        <v>7800</v>
      </c>
      <c r="M44" s="28">
        <f t="shared" si="10"/>
        <v>7800</v>
      </c>
      <c r="N44" s="28">
        <f t="shared" si="11"/>
        <v>7800</v>
      </c>
      <c r="O44" s="2"/>
      <c r="P44" s="2"/>
      <c r="Q44" s="2"/>
      <c r="R44" s="2"/>
      <c r="S44" s="2"/>
    </row>
    <row r="45" spans="1:19" ht="24.95" customHeight="1" x14ac:dyDescent="0.2">
      <c r="A45" s="29" t="s">
        <v>48</v>
      </c>
      <c r="B45" s="24">
        <v>21164</v>
      </c>
      <c r="C45" s="28">
        <f t="shared" si="0"/>
        <v>1763.6666666666667</v>
      </c>
      <c r="D45" s="28">
        <f t="shared" si="1"/>
        <v>1763.6666666666667</v>
      </c>
      <c r="E45" s="28">
        <f t="shared" si="2"/>
        <v>1763.6666666666667</v>
      </c>
      <c r="F45" s="28">
        <f t="shared" si="3"/>
        <v>1763.6666666666667</v>
      </c>
      <c r="G45" s="28">
        <f t="shared" si="4"/>
        <v>1763.6666666666667</v>
      </c>
      <c r="H45" s="28">
        <f t="shared" si="5"/>
        <v>1763.6666666666667</v>
      </c>
      <c r="I45" s="28">
        <f t="shared" si="6"/>
        <v>1763.6666666666667</v>
      </c>
      <c r="J45" s="28">
        <f t="shared" si="7"/>
        <v>1763.6666666666667</v>
      </c>
      <c r="K45" s="28">
        <f t="shared" si="8"/>
        <v>1763.6666666666667</v>
      </c>
      <c r="L45" s="28">
        <f t="shared" si="9"/>
        <v>1763.6666666666667</v>
      </c>
      <c r="M45" s="28">
        <f t="shared" si="10"/>
        <v>1763.6666666666667</v>
      </c>
      <c r="N45" s="28">
        <f t="shared" si="11"/>
        <v>1763.6666666666667</v>
      </c>
      <c r="O45" s="2"/>
      <c r="P45" s="2"/>
      <c r="Q45" s="2"/>
      <c r="R45" s="2"/>
      <c r="S45" s="2"/>
    </row>
    <row r="46" spans="1:19" ht="24.95" customHeight="1" x14ac:dyDescent="0.2">
      <c r="A46" s="29" t="s">
        <v>49</v>
      </c>
      <c r="B46" s="24">
        <v>38854</v>
      </c>
      <c r="C46" s="28">
        <f t="shared" si="0"/>
        <v>3237.8333333333335</v>
      </c>
      <c r="D46" s="28">
        <f t="shared" si="1"/>
        <v>3237.8333333333335</v>
      </c>
      <c r="E46" s="28">
        <f t="shared" si="2"/>
        <v>3237.8333333333335</v>
      </c>
      <c r="F46" s="28">
        <f t="shared" si="3"/>
        <v>3237.8333333333335</v>
      </c>
      <c r="G46" s="28">
        <f t="shared" si="4"/>
        <v>3237.8333333333335</v>
      </c>
      <c r="H46" s="28">
        <f t="shared" si="5"/>
        <v>3237.8333333333335</v>
      </c>
      <c r="I46" s="28">
        <f t="shared" si="6"/>
        <v>3237.8333333333335</v>
      </c>
      <c r="J46" s="28">
        <f t="shared" si="7"/>
        <v>3237.8333333333335</v>
      </c>
      <c r="K46" s="28">
        <f t="shared" si="8"/>
        <v>3237.8333333333335</v>
      </c>
      <c r="L46" s="28">
        <f t="shared" si="9"/>
        <v>3237.8333333333335</v>
      </c>
      <c r="M46" s="28">
        <f t="shared" si="10"/>
        <v>3237.8333333333335</v>
      </c>
      <c r="N46" s="28">
        <f t="shared" si="11"/>
        <v>3237.8333333333335</v>
      </c>
      <c r="O46" s="2"/>
      <c r="P46" s="2"/>
      <c r="Q46" s="2"/>
      <c r="R46" s="2"/>
      <c r="S46" s="2"/>
    </row>
    <row r="47" spans="1:19" ht="24.95" customHeight="1" x14ac:dyDescent="0.2">
      <c r="A47" s="29" t="s">
        <v>50</v>
      </c>
      <c r="B47" s="24">
        <v>20800</v>
      </c>
      <c r="C47" s="28">
        <f t="shared" si="0"/>
        <v>1733.3333333333333</v>
      </c>
      <c r="D47" s="28">
        <f t="shared" si="1"/>
        <v>1733.3333333333333</v>
      </c>
      <c r="E47" s="28">
        <f t="shared" si="2"/>
        <v>1733.3333333333333</v>
      </c>
      <c r="F47" s="28">
        <f t="shared" si="3"/>
        <v>1733.3333333333333</v>
      </c>
      <c r="G47" s="28">
        <f t="shared" si="4"/>
        <v>1733.3333333333333</v>
      </c>
      <c r="H47" s="28">
        <f t="shared" si="5"/>
        <v>1733.3333333333333</v>
      </c>
      <c r="I47" s="28">
        <f t="shared" si="6"/>
        <v>1733.3333333333333</v>
      </c>
      <c r="J47" s="28">
        <f t="shared" si="7"/>
        <v>1733.3333333333333</v>
      </c>
      <c r="K47" s="28">
        <f t="shared" si="8"/>
        <v>1733.3333333333333</v>
      </c>
      <c r="L47" s="28">
        <f t="shared" si="9"/>
        <v>1733.3333333333333</v>
      </c>
      <c r="M47" s="28">
        <f t="shared" si="10"/>
        <v>1733.3333333333333</v>
      </c>
      <c r="N47" s="28">
        <f t="shared" si="11"/>
        <v>1733.3333333333333</v>
      </c>
      <c r="O47" s="2"/>
      <c r="P47" s="2"/>
      <c r="Q47" s="2"/>
      <c r="R47" s="2"/>
      <c r="S47" s="2"/>
    </row>
    <row r="48" spans="1:19" ht="24.95" customHeight="1" x14ac:dyDescent="0.2">
      <c r="A48" s="29" t="s">
        <v>51</v>
      </c>
      <c r="B48" s="24">
        <v>5652</v>
      </c>
      <c r="C48" s="28">
        <f t="shared" si="0"/>
        <v>471</v>
      </c>
      <c r="D48" s="28">
        <f t="shared" si="1"/>
        <v>471</v>
      </c>
      <c r="E48" s="28">
        <f t="shared" si="2"/>
        <v>471</v>
      </c>
      <c r="F48" s="28">
        <f t="shared" si="3"/>
        <v>471</v>
      </c>
      <c r="G48" s="28">
        <f t="shared" si="4"/>
        <v>471</v>
      </c>
      <c r="H48" s="28">
        <f t="shared" si="5"/>
        <v>471</v>
      </c>
      <c r="I48" s="28">
        <f t="shared" si="6"/>
        <v>471</v>
      </c>
      <c r="J48" s="28">
        <f t="shared" si="7"/>
        <v>471</v>
      </c>
      <c r="K48" s="28">
        <f t="shared" si="8"/>
        <v>471</v>
      </c>
      <c r="L48" s="28">
        <f t="shared" si="9"/>
        <v>471</v>
      </c>
      <c r="M48" s="28">
        <f t="shared" si="10"/>
        <v>471</v>
      </c>
      <c r="N48" s="28">
        <f t="shared" si="11"/>
        <v>471</v>
      </c>
      <c r="O48" s="2"/>
      <c r="P48" s="2"/>
      <c r="Q48" s="2"/>
      <c r="R48" s="2"/>
      <c r="S48" s="2"/>
    </row>
    <row r="49" spans="1:19" ht="24.95" customHeight="1" x14ac:dyDescent="0.2">
      <c r="A49" s="29" t="s">
        <v>52</v>
      </c>
      <c r="B49" s="24">
        <v>4521</v>
      </c>
      <c r="C49" s="28">
        <f t="shared" si="0"/>
        <v>376.75</v>
      </c>
      <c r="D49" s="28">
        <f t="shared" si="1"/>
        <v>376.75</v>
      </c>
      <c r="E49" s="28">
        <f t="shared" si="2"/>
        <v>376.75</v>
      </c>
      <c r="F49" s="28">
        <f t="shared" si="3"/>
        <v>376.75</v>
      </c>
      <c r="G49" s="28">
        <f t="shared" si="4"/>
        <v>376.75</v>
      </c>
      <c r="H49" s="28">
        <f t="shared" si="5"/>
        <v>376.75</v>
      </c>
      <c r="I49" s="28">
        <f t="shared" si="6"/>
        <v>376.75</v>
      </c>
      <c r="J49" s="28">
        <f t="shared" si="7"/>
        <v>376.75</v>
      </c>
      <c r="K49" s="28">
        <f t="shared" si="8"/>
        <v>376.75</v>
      </c>
      <c r="L49" s="28">
        <f t="shared" si="9"/>
        <v>376.75</v>
      </c>
      <c r="M49" s="28">
        <f t="shared" si="10"/>
        <v>376.75</v>
      </c>
      <c r="N49" s="28">
        <f t="shared" si="11"/>
        <v>376.75</v>
      </c>
      <c r="O49" s="2"/>
      <c r="P49" s="2"/>
      <c r="Q49" s="2"/>
      <c r="R49" s="2"/>
      <c r="S49" s="2"/>
    </row>
    <row r="50" spans="1:19" ht="24.95" customHeight="1" x14ac:dyDescent="0.2">
      <c r="A50" s="29" t="s">
        <v>53</v>
      </c>
      <c r="B50" s="24">
        <v>15600</v>
      </c>
      <c r="C50" s="28">
        <f t="shared" si="0"/>
        <v>1300</v>
      </c>
      <c r="D50" s="28">
        <f t="shared" si="1"/>
        <v>1300</v>
      </c>
      <c r="E50" s="28">
        <f t="shared" si="2"/>
        <v>1300</v>
      </c>
      <c r="F50" s="28">
        <f t="shared" si="3"/>
        <v>1300</v>
      </c>
      <c r="G50" s="28">
        <f t="shared" si="4"/>
        <v>1300</v>
      </c>
      <c r="H50" s="28">
        <f t="shared" si="5"/>
        <v>1300</v>
      </c>
      <c r="I50" s="28">
        <f t="shared" si="6"/>
        <v>1300</v>
      </c>
      <c r="J50" s="28">
        <f t="shared" si="7"/>
        <v>1300</v>
      </c>
      <c r="K50" s="28">
        <f t="shared" si="8"/>
        <v>1300</v>
      </c>
      <c r="L50" s="28">
        <f t="shared" si="9"/>
        <v>1300</v>
      </c>
      <c r="M50" s="28">
        <f t="shared" si="10"/>
        <v>1300</v>
      </c>
      <c r="N50" s="28">
        <f t="shared" si="11"/>
        <v>1300</v>
      </c>
      <c r="O50" s="2"/>
      <c r="P50" s="2"/>
      <c r="Q50" s="2"/>
      <c r="R50" s="2"/>
      <c r="S50" s="2"/>
    </row>
    <row r="51" spans="1:19" ht="24.95" customHeight="1" x14ac:dyDescent="0.2">
      <c r="A51" s="29" t="s">
        <v>54</v>
      </c>
      <c r="B51" s="24">
        <v>5651</v>
      </c>
      <c r="C51" s="28">
        <f t="shared" si="0"/>
        <v>470.91666666666669</v>
      </c>
      <c r="D51" s="28">
        <f t="shared" si="1"/>
        <v>470.91666666666669</v>
      </c>
      <c r="E51" s="28">
        <f t="shared" si="2"/>
        <v>470.91666666666669</v>
      </c>
      <c r="F51" s="28">
        <f t="shared" si="3"/>
        <v>470.91666666666669</v>
      </c>
      <c r="G51" s="28">
        <f t="shared" si="4"/>
        <v>470.91666666666669</v>
      </c>
      <c r="H51" s="28">
        <f t="shared" si="5"/>
        <v>470.91666666666669</v>
      </c>
      <c r="I51" s="28">
        <f t="shared" si="6"/>
        <v>470.91666666666669</v>
      </c>
      <c r="J51" s="28">
        <f t="shared" si="7"/>
        <v>470.91666666666669</v>
      </c>
      <c r="K51" s="28">
        <f t="shared" si="8"/>
        <v>470.91666666666669</v>
      </c>
      <c r="L51" s="28">
        <f t="shared" si="9"/>
        <v>470.91666666666669</v>
      </c>
      <c r="M51" s="28">
        <f t="shared" si="10"/>
        <v>470.91666666666669</v>
      </c>
      <c r="N51" s="28">
        <f t="shared" si="11"/>
        <v>470.91666666666669</v>
      </c>
      <c r="O51" s="2"/>
      <c r="P51" s="2"/>
      <c r="Q51" s="2"/>
      <c r="R51" s="2"/>
      <c r="S51" s="2"/>
    </row>
    <row r="52" spans="1:19" ht="24.95" customHeight="1" x14ac:dyDescent="0.2">
      <c r="A52" s="29" t="s">
        <v>55</v>
      </c>
      <c r="B52" s="24">
        <v>101720</v>
      </c>
      <c r="C52" s="28">
        <f t="shared" si="0"/>
        <v>8476.6666666666661</v>
      </c>
      <c r="D52" s="28">
        <f t="shared" si="1"/>
        <v>8476.6666666666661</v>
      </c>
      <c r="E52" s="28">
        <f t="shared" si="2"/>
        <v>8476.6666666666661</v>
      </c>
      <c r="F52" s="28">
        <f t="shared" si="3"/>
        <v>8476.6666666666661</v>
      </c>
      <c r="G52" s="28">
        <f t="shared" si="4"/>
        <v>8476.6666666666661</v>
      </c>
      <c r="H52" s="28">
        <f t="shared" si="5"/>
        <v>8476.6666666666661</v>
      </c>
      <c r="I52" s="28">
        <f t="shared" si="6"/>
        <v>8476.6666666666661</v>
      </c>
      <c r="J52" s="28">
        <f t="shared" si="7"/>
        <v>8476.6666666666661</v>
      </c>
      <c r="K52" s="28">
        <f t="shared" si="8"/>
        <v>8476.6666666666661</v>
      </c>
      <c r="L52" s="28">
        <f t="shared" si="9"/>
        <v>8476.6666666666661</v>
      </c>
      <c r="M52" s="28">
        <f t="shared" si="10"/>
        <v>8476.6666666666661</v>
      </c>
      <c r="N52" s="28">
        <f t="shared" si="11"/>
        <v>8476.6666666666661</v>
      </c>
      <c r="O52" s="2"/>
      <c r="P52" s="2"/>
      <c r="Q52" s="2"/>
      <c r="R52" s="2"/>
      <c r="S52" s="2"/>
    </row>
    <row r="53" spans="1:19" ht="24.95" customHeight="1" x14ac:dyDescent="0.2">
      <c r="A53" s="29" t="s">
        <v>56</v>
      </c>
      <c r="B53" s="24">
        <v>67813</v>
      </c>
      <c r="C53" s="28">
        <f t="shared" si="0"/>
        <v>5651.083333333333</v>
      </c>
      <c r="D53" s="28">
        <f t="shared" si="1"/>
        <v>5651.083333333333</v>
      </c>
      <c r="E53" s="28">
        <f t="shared" si="2"/>
        <v>5651.083333333333</v>
      </c>
      <c r="F53" s="28">
        <f t="shared" si="3"/>
        <v>5651.083333333333</v>
      </c>
      <c r="G53" s="28">
        <f t="shared" si="4"/>
        <v>5651.083333333333</v>
      </c>
      <c r="H53" s="28">
        <f t="shared" si="5"/>
        <v>5651.083333333333</v>
      </c>
      <c r="I53" s="28">
        <f t="shared" si="6"/>
        <v>5651.083333333333</v>
      </c>
      <c r="J53" s="28">
        <f t="shared" si="7"/>
        <v>5651.083333333333</v>
      </c>
      <c r="K53" s="28">
        <f t="shared" si="8"/>
        <v>5651.083333333333</v>
      </c>
      <c r="L53" s="28">
        <f t="shared" si="9"/>
        <v>5651.083333333333</v>
      </c>
      <c r="M53" s="28">
        <f t="shared" si="10"/>
        <v>5651.083333333333</v>
      </c>
      <c r="N53" s="28">
        <f t="shared" si="11"/>
        <v>5651.083333333333</v>
      </c>
      <c r="O53" s="2"/>
      <c r="P53" s="2"/>
      <c r="Q53" s="2"/>
      <c r="R53" s="2"/>
      <c r="S53" s="2"/>
    </row>
    <row r="54" spans="1:19" ht="24.95" customHeight="1" x14ac:dyDescent="0.2">
      <c r="A54" s="29" t="s">
        <v>57</v>
      </c>
      <c r="B54" s="24">
        <v>16953</v>
      </c>
      <c r="C54" s="28">
        <f t="shared" si="0"/>
        <v>1412.75</v>
      </c>
      <c r="D54" s="28">
        <f t="shared" si="1"/>
        <v>1412.75</v>
      </c>
      <c r="E54" s="28">
        <f t="shared" si="2"/>
        <v>1412.75</v>
      </c>
      <c r="F54" s="28">
        <f t="shared" si="3"/>
        <v>1412.75</v>
      </c>
      <c r="G54" s="28">
        <f t="shared" si="4"/>
        <v>1412.75</v>
      </c>
      <c r="H54" s="28">
        <f t="shared" si="5"/>
        <v>1412.75</v>
      </c>
      <c r="I54" s="28">
        <f t="shared" si="6"/>
        <v>1412.75</v>
      </c>
      <c r="J54" s="28">
        <f t="shared" si="7"/>
        <v>1412.75</v>
      </c>
      <c r="K54" s="28">
        <f t="shared" si="8"/>
        <v>1412.75</v>
      </c>
      <c r="L54" s="28">
        <f t="shared" si="9"/>
        <v>1412.75</v>
      </c>
      <c r="M54" s="28">
        <f t="shared" si="10"/>
        <v>1412.75</v>
      </c>
      <c r="N54" s="28">
        <f t="shared" si="11"/>
        <v>1412.75</v>
      </c>
      <c r="O54" s="2"/>
      <c r="P54" s="2"/>
      <c r="Q54" s="2"/>
      <c r="R54" s="2"/>
      <c r="S54" s="2"/>
    </row>
    <row r="55" spans="1:19" ht="24.95" customHeight="1" x14ac:dyDescent="0.2">
      <c r="A55" s="29" t="s">
        <v>58</v>
      </c>
      <c r="B55" s="24">
        <v>146930</v>
      </c>
      <c r="C55" s="28">
        <f t="shared" si="0"/>
        <v>12244.166666666666</v>
      </c>
      <c r="D55" s="28">
        <f t="shared" si="1"/>
        <v>12244.166666666666</v>
      </c>
      <c r="E55" s="28">
        <f t="shared" si="2"/>
        <v>12244.166666666666</v>
      </c>
      <c r="F55" s="28">
        <f t="shared" si="3"/>
        <v>12244.166666666666</v>
      </c>
      <c r="G55" s="28">
        <f t="shared" si="4"/>
        <v>12244.166666666666</v>
      </c>
      <c r="H55" s="28">
        <f t="shared" si="5"/>
        <v>12244.166666666666</v>
      </c>
      <c r="I55" s="28">
        <f t="shared" si="6"/>
        <v>12244.166666666666</v>
      </c>
      <c r="J55" s="28">
        <f t="shared" si="7"/>
        <v>12244.166666666666</v>
      </c>
      <c r="K55" s="28">
        <f t="shared" si="8"/>
        <v>12244.166666666666</v>
      </c>
      <c r="L55" s="28">
        <f t="shared" si="9"/>
        <v>12244.166666666666</v>
      </c>
      <c r="M55" s="28">
        <f t="shared" si="10"/>
        <v>12244.166666666666</v>
      </c>
      <c r="N55" s="28">
        <f t="shared" si="11"/>
        <v>12244.166666666666</v>
      </c>
      <c r="O55" s="2"/>
      <c r="P55" s="2"/>
      <c r="Q55" s="2"/>
      <c r="R55" s="2"/>
      <c r="S55" s="2"/>
    </row>
    <row r="56" spans="1:19" ht="24.95" customHeight="1" x14ac:dyDescent="0.2">
      <c r="A56" s="29" t="s">
        <v>59</v>
      </c>
      <c r="B56" s="24">
        <v>3694258</v>
      </c>
      <c r="C56" s="28">
        <f t="shared" si="0"/>
        <v>307854.83333333331</v>
      </c>
      <c r="D56" s="28">
        <f t="shared" si="1"/>
        <v>307854.83333333331</v>
      </c>
      <c r="E56" s="28">
        <f t="shared" si="2"/>
        <v>307854.83333333331</v>
      </c>
      <c r="F56" s="28">
        <f t="shared" si="3"/>
        <v>307854.83333333331</v>
      </c>
      <c r="G56" s="28">
        <f t="shared" si="4"/>
        <v>307854.83333333331</v>
      </c>
      <c r="H56" s="28">
        <f t="shared" si="5"/>
        <v>307854.83333333331</v>
      </c>
      <c r="I56" s="28">
        <f t="shared" si="6"/>
        <v>307854.83333333331</v>
      </c>
      <c r="J56" s="28">
        <f t="shared" si="7"/>
        <v>307854.83333333331</v>
      </c>
      <c r="K56" s="28">
        <f t="shared" si="8"/>
        <v>307854.83333333331</v>
      </c>
      <c r="L56" s="28">
        <f t="shared" si="9"/>
        <v>307854.83333333331</v>
      </c>
      <c r="M56" s="28">
        <f t="shared" si="10"/>
        <v>307854.83333333331</v>
      </c>
      <c r="N56" s="28">
        <f t="shared" si="11"/>
        <v>307854.83333333331</v>
      </c>
      <c r="O56" s="2"/>
      <c r="P56" s="2"/>
      <c r="Q56" s="2"/>
      <c r="R56" s="2"/>
      <c r="S56" s="2"/>
    </row>
    <row r="57" spans="1:19" ht="24.95" customHeight="1" x14ac:dyDescent="0.2">
      <c r="A57" s="29" t="s">
        <v>60</v>
      </c>
      <c r="B57" s="24">
        <v>72800</v>
      </c>
      <c r="C57" s="28">
        <f t="shared" si="0"/>
        <v>6066.666666666667</v>
      </c>
      <c r="D57" s="28">
        <f t="shared" si="1"/>
        <v>6066.666666666667</v>
      </c>
      <c r="E57" s="28">
        <f t="shared" si="2"/>
        <v>6066.666666666667</v>
      </c>
      <c r="F57" s="28">
        <f t="shared" si="3"/>
        <v>6066.666666666667</v>
      </c>
      <c r="G57" s="28">
        <f t="shared" si="4"/>
        <v>6066.666666666667</v>
      </c>
      <c r="H57" s="28">
        <f t="shared" si="5"/>
        <v>6066.666666666667</v>
      </c>
      <c r="I57" s="28">
        <f t="shared" si="6"/>
        <v>6066.666666666667</v>
      </c>
      <c r="J57" s="28">
        <f t="shared" si="7"/>
        <v>6066.666666666667</v>
      </c>
      <c r="K57" s="28">
        <f t="shared" si="8"/>
        <v>6066.666666666667</v>
      </c>
      <c r="L57" s="28">
        <f t="shared" si="9"/>
        <v>6066.666666666667</v>
      </c>
      <c r="M57" s="28">
        <f t="shared" si="10"/>
        <v>6066.666666666667</v>
      </c>
      <c r="N57" s="28">
        <f t="shared" si="11"/>
        <v>6066.666666666667</v>
      </c>
      <c r="O57" s="2"/>
      <c r="P57" s="2"/>
      <c r="Q57" s="2"/>
      <c r="R57" s="2"/>
      <c r="S57" s="2"/>
    </row>
    <row r="58" spans="1:19" ht="24.95" customHeight="1" x14ac:dyDescent="0.2">
      <c r="A58" s="29" t="s">
        <v>61</v>
      </c>
      <c r="B58" s="24">
        <v>282556</v>
      </c>
      <c r="C58" s="28">
        <f t="shared" si="0"/>
        <v>23546.333333333332</v>
      </c>
      <c r="D58" s="28">
        <f t="shared" si="1"/>
        <v>23546.333333333332</v>
      </c>
      <c r="E58" s="28">
        <f t="shared" si="2"/>
        <v>23546.333333333332</v>
      </c>
      <c r="F58" s="28">
        <f t="shared" si="3"/>
        <v>23546.333333333332</v>
      </c>
      <c r="G58" s="28">
        <f t="shared" si="4"/>
        <v>23546.333333333332</v>
      </c>
      <c r="H58" s="28">
        <f t="shared" si="5"/>
        <v>23546.333333333332</v>
      </c>
      <c r="I58" s="28">
        <f t="shared" si="6"/>
        <v>23546.333333333332</v>
      </c>
      <c r="J58" s="28">
        <f t="shared" si="7"/>
        <v>23546.333333333332</v>
      </c>
      <c r="K58" s="28">
        <f t="shared" si="8"/>
        <v>23546.333333333332</v>
      </c>
      <c r="L58" s="28">
        <f t="shared" si="9"/>
        <v>23546.333333333332</v>
      </c>
      <c r="M58" s="28">
        <f t="shared" si="10"/>
        <v>23546.333333333332</v>
      </c>
      <c r="N58" s="28">
        <f t="shared" si="11"/>
        <v>23546.333333333332</v>
      </c>
      <c r="O58" s="2"/>
      <c r="P58" s="2"/>
      <c r="Q58" s="2"/>
      <c r="R58" s="2"/>
      <c r="S58" s="2"/>
    </row>
    <row r="59" spans="1:19" ht="24.95" customHeight="1" x14ac:dyDescent="0.2">
      <c r="A59" s="29" t="s">
        <v>62</v>
      </c>
      <c r="B59" s="24">
        <v>33907</v>
      </c>
      <c r="C59" s="28">
        <f t="shared" si="0"/>
        <v>2825.5833333333335</v>
      </c>
      <c r="D59" s="28">
        <f t="shared" si="1"/>
        <v>2825.5833333333335</v>
      </c>
      <c r="E59" s="28">
        <f t="shared" si="2"/>
        <v>2825.5833333333335</v>
      </c>
      <c r="F59" s="28">
        <f t="shared" si="3"/>
        <v>2825.5833333333335</v>
      </c>
      <c r="G59" s="28">
        <f t="shared" si="4"/>
        <v>2825.5833333333335</v>
      </c>
      <c r="H59" s="28">
        <f t="shared" si="5"/>
        <v>2825.5833333333335</v>
      </c>
      <c r="I59" s="28">
        <f t="shared" si="6"/>
        <v>2825.5833333333335</v>
      </c>
      <c r="J59" s="28">
        <f t="shared" si="7"/>
        <v>2825.5833333333335</v>
      </c>
      <c r="K59" s="28">
        <f t="shared" si="8"/>
        <v>2825.5833333333335</v>
      </c>
      <c r="L59" s="28">
        <f t="shared" si="9"/>
        <v>2825.5833333333335</v>
      </c>
      <c r="M59" s="28">
        <f t="shared" si="10"/>
        <v>2825.5833333333335</v>
      </c>
      <c r="N59" s="28">
        <f t="shared" si="11"/>
        <v>2825.5833333333335</v>
      </c>
      <c r="O59" s="2"/>
      <c r="P59" s="2"/>
      <c r="Q59" s="2"/>
      <c r="R59" s="2"/>
      <c r="S59" s="2"/>
    </row>
    <row r="60" spans="1:19" ht="24.95" customHeight="1" x14ac:dyDescent="0.2">
      <c r="A60" s="29" t="s">
        <v>63</v>
      </c>
      <c r="B60" s="24">
        <v>146224</v>
      </c>
      <c r="C60" s="28">
        <f t="shared" si="0"/>
        <v>12185.333333333334</v>
      </c>
      <c r="D60" s="28">
        <f t="shared" si="1"/>
        <v>12185.333333333334</v>
      </c>
      <c r="E60" s="28">
        <f t="shared" si="2"/>
        <v>12185.333333333334</v>
      </c>
      <c r="F60" s="28">
        <f t="shared" si="3"/>
        <v>12185.333333333334</v>
      </c>
      <c r="G60" s="28">
        <f t="shared" si="4"/>
        <v>12185.333333333334</v>
      </c>
      <c r="H60" s="28">
        <f t="shared" si="5"/>
        <v>12185.333333333334</v>
      </c>
      <c r="I60" s="28">
        <f t="shared" si="6"/>
        <v>12185.333333333334</v>
      </c>
      <c r="J60" s="28">
        <f t="shared" si="7"/>
        <v>12185.333333333334</v>
      </c>
      <c r="K60" s="28">
        <f t="shared" si="8"/>
        <v>12185.333333333334</v>
      </c>
      <c r="L60" s="28">
        <f t="shared" si="9"/>
        <v>12185.333333333334</v>
      </c>
      <c r="M60" s="28">
        <f t="shared" si="10"/>
        <v>12185.333333333334</v>
      </c>
      <c r="N60" s="28">
        <f t="shared" si="11"/>
        <v>12185.333333333334</v>
      </c>
      <c r="O60" s="2"/>
      <c r="P60" s="2"/>
      <c r="Q60" s="2"/>
      <c r="R60" s="2"/>
      <c r="S60" s="2"/>
    </row>
    <row r="61" spans="1:19" ht="24.95" customHeight="1" x14ac:dyDescent="0.2">
      <c r="A61" s="26" t="s">
        <v>64</v>
      </c>
      <c r="B61" s="27">
        <v>1709397</v>
      </c>
      <c r="C61" s="28">
        <f t="shared" si="0"/>
        <v>142449.75</v>
      </c>
      <c r="D61" s="28">
        <f t="shared" si="1"/>
        <v>142449.75</v>
      </c>
      <c r="E61" s="28">
        <f t="shared" si="2"/>
        <v>142449.75</v>
      </c>
      <c r="F61" s="28">
        <f t="shared" si="3"/>
        <v>142449.75</v>
      </c>
      <c r="G61" s="28">
        <f t="shared" si="4"/>
        <v>142449.75</v>
      </c>
      <c r="H61" s="28">
        <f t="shared" si="5"/>
        <v>142449.75</v>
      </c>
      <c r="I61" s="28">
        <f t="shared" si="6"/>
        <v>142449.75</v>
      </c>
      <c r="J61" s="28">
        <f t="shared" si="7"/>
        <v>142449.75</v>
      </c>
      <c r="K61" s="28">
        <f t="shared" si="8"/>
        <v>142449.75</v>
      </c>
      <c r="L61" s="28">
        <f t="shared" si="9"/>
        <v>142449.75</v>
      </c>
      <c r="M61" s="28">
        <f t="shared" si="10"/>
        <v>142449.75</v>
      </c>
      <c r="N61" s="28">
        <f t="shared" si="11"/>
        <v>142449.75</v>
      </c>
      <c r="O61" s="2"/>
      <c r="P61" s="2"/>
      <c r="Q61" s="2"/>
      <c r="R61" s="2"/>
      <c r="S61" s="2"/>
    </row>
    <row r="62" spans="1:19" ht="24.95" customHeight="1" x14ac:dyDescent="0.2">
      <c r="A62" s="29" t="s">
        <v>65</v>
      </c>
      <c r="B62" s="24">
        <v>780000</v>
      </c>
      <c r="C62" s="28">
        <f t="shared" si="0"/>
        <v>65000</v>
      </c>
      <c r="D62" s="28">
        <f t="shared" si="1"/>
        <v>65000</v>
      </c>
      <c r="E62" s="28">
        <f t="shared" si="2"/>
        <v>65000</v>
      </c>
      <c r="F62" s="28">
        <f t="shared" si="3"/>
        <v>65000</v>
      </c>
      <c r="G62" s="28">
        <f t="shared" si="4"/>
        <v>65000</v>
      </c>
      <c r="H62" s="28">
        <f t="shared" si="5"/>
        <v>65000</v>
      </c>
      <c r="I62" s="28">
        <f t="shared" si="6"/>
        <v>65000</v>
      </c>
      <c r="J62" s="28">
        <f t="shared" si="7"/>
        <v>65000</v>
      </c>
      <c r="K62" s="28">
        <f t="shared" si="8"/>
        <v>65000</v>
      </c>
      <c r="L62" s="28">
        <f t="shared" si="9"/>
        <v>65000</v>
      </c>
      <c r="M62" s="28">
        <f t="shared" si="10"/>
        <v>65000</v>
      </c>
      <c r="N62" s="28">
        <f t="shared" si="11"/>
        <v>65000</v>
      </c>
      <c r="O62" s="2"/>
      <c r="P62" s="2"/>
      <c r="Q62" s="2"/>
      <c r="R62" s="2"/>
      <c r="S62" s="2"/>
    </row>
    <row r="63" spans="1:19" ht="24.95" customHeight="1" x14ac:dyDescent="0.2">
      <c r="A63" s="29" t="s">
        <v>66</v>
      </c>
      <c r="B63" s="24">
        <v>509600</v>
      </c>
      <c r="C63" s="28">
        <f t="shared" si="0"/>
        <v>42466.666666666664</v>
      </c>
      <c r="D63" s="28">
        <f t="shared" si="1"/>
        <v>42466.666666666664</v>
      </c>
      <c r="E63" s="28">
        <f t="shared" si="2"/>
        <v>42466.666666666664</v>
      </c>
      <c r="F63" s="28">
        <f t="shared" si="3"/>
        <v>42466.666666666664</v>
      </c>
      <c r="G63" s="28">
        <f t="shared" si="4"/>
        <v>42466.666666666664</v>
      </c>
      <c r="H63" s="28">
        <f t="shared" si="5"/>
        <v>42466.666666666664</v>
      </c>
      <c r="I63" s="28">
        <f t="shared" si="6"/>
        <v>42466.666666666664</v>
      </c>
      <c r="J63" s="28">
        <f t="shared" si="7"/>
        <v>42466.666666666664</v>
      </c>
      <c r="K63" s="28">
        <f t="shared" si="8"/>
        <v>42466.666666666664</v>
      </c>
      <c r="L63" s="28">
        <f t="shared" si="9"/>
        <v>42466.666666666664</v>
      </c>
      <c r="M63" s="28">
        <f t="shared" si="10"/>
        <v>42466.666666666664</v>
      </c>
      <c r="N63" s="28">
        <f t="shared" si="11"/>
        <v>42466.666666666664</v>
      </c>
      <c r="O63" s="2"/>
      <c r="P63" s="2"/>
      <c r="Q63" s="2"/>
      <c r="R63" s="2"/>
      <c r="S63" s="2"/>
    </row>
    <row r="64" spans="1:19" ht="24.95" customHeight="1" x14ac:dyDescent="0.2">
      <c r="A64" s="18" t="s">
        <v>67</v>
      </c>
      <c r="B64" s="24">
        <v>419797</v>
      </c>
      <c r="C64" s="28">
        <f t="shared" si="0"/>
        <v>34983.083333333336</v>
      </c>
      <c r="D64" s="28">
        <f t="shared" si="1"/>
        <v>34983.083333333336</v>
      </c>
      <c r="E64" s="28">
        <f t="shared" si="2"/>
        <v>34983.083333333336</v>
      </c>
      <c r="F64" s="28">
        <f t="shared" si="3"/>
        <v>34983.083333333336</v>
      </c>
      <c r="G64" s="28">
        <f t="shared" si="4"/>
        <v>34983.083333333336</v>
      </c>
      <c r="H64" s="28">
        <f t="shared" si="5"/>
        <v>34983.083333333336</v>
      </c>
      <c r="I64" s="28">
        <f t="shared" si="6"/>
        <v>34983.083333333336</v>
      </c>
      <c r="J64" s="28">
        <f t="shared" si="7"/>
        <v>34983.083333333336</v>
      </c>
      <c r="K64" s="28">
        <f t="shared" si="8"/>
        <v>34983.083333333336</v>
      </c>
      <c r="L64" s="28">
        <f t="shared" si="9"/>
        <v>34983.083333333336</v>
      </c>
      <c r="M64" s="28">
        <f t="shared" si="10"/>
        <v>34983.083333333336</v>
      </c>
      <c r="N64" s="28">
        <f t="shared" si="11"/>
        <v>34983.083333333336</v>
      </c>
      <c r="O64" s="2"/>
      <c r="P64" s="2"/>
      <c r="Q64" s="2"/>
      <c r="R64" s="2"/>
      <c r="S64" s="2"/>
    </row>
    <row r="65" spans="1:19" ht="24.95" customHeight="1" x14ac:dyDescent="0.2">
      <c r="A65" s="29" t="s">
        <v>68</v>
      </c>
      <c r="B65" s="24">
        <v>624000</v>
      </c>
      <c r="C65" s="28">
        <f t="shared" si="0"/>
        <v>52000</v>
      </c>
      <c r="D65" s="28">
        <f t="shared" si="1"/>
        <v>52000</v>
      </c>
      <c r="E65" s="28">
        <f t="shared" si="2"/>
        <v>52000</v>
      </c>
      <c r="F65" s="28">
        <f t="shared" si="3"/>
        <v>52000</v>
      </c>
      <c r="G65" s="28">
        <f t="shared" si="4"/>
        <v>52000</v>
      </c>
      <c r="H65" s="28">
        <f t="shared" si="5"/>
        <v>52000</v>
      </c>
      <c r="I65" s="28">
        <f t="shared" si="6"/>
        <v>52000</v>
      </c>
      <c r="J65" s="28">
        <f t="shared" si="7"/>
        <v>52000</v>
      </c>
      <c r="K65" s="28">
        <f t="shared" si="8"/>
        <v>52000</v>
      </c>
      <c r="L65" s="28">
        <f t="shared" si="9"/>
        <v>52000</v>
      </c>
      <c r="M65" s="28">
        <f t="shared" si="10"/>
        <v>52000</v>
      </c>
      <c r="N65" s="28">
        <f t="shared" si="11"/>
        <v>52000</v>
      </c>
      <c r="O65" s="2"/>
      <c r="P65" s="2"/>
      <c r="Q65" s="2"/>
      <c r="R65" s="2"/>
      <c r="S65" s="2"/>
    </row>
    <row r="66" spans="1:19" ht="24.95" customHeight="1" x14ac:dyDescent="0.2">
      <c r="A66" s="29" t="s">
        <v>69</v>
      </c>
      <c r="B66" s="24">
        <v>1</v>
      </c>
      <c r="C66" s="28">
        <f t="shared" si="0"/>
        <v>8.3333333333333329E-2</v>
      </c>
      <c r="D66" s="28">
        <f t="shared" si="1"/>
        <v>8.3333333333333329E-2</v>
      </c>
      <c r="E66" s="28">
        <f t="shared" si="2"/>
        <v>8.3333333333333329E-2</v>
      </c>
      <c r="F66" s="28">
        <f t="shared" si="3"/>
        <v>8.3333333333333329E-2</v>
      </c>
      <c r="G66" s="28">
        <f t="shared" si="4"/>
        <v>8.3333333333333329E-2</v>
      </c>
      <c r="H66" s="28">
        <f t="shared" si="5"/>
        <v>8.3333333333333329E-2</v>
      </c>
      <c r="I66" s="28">
        <f t="shared" si="6"/>
        <v>8.3333333333333329E-2</v>
      </c>
      <c r="J66" s="28">
        <f t="shared" si="7"/>
        <v>8.3333333333333329E-2</v>
      </c>
      <c r="K66" s="28">
        <f t="shared" si="8"/>
        <v>8.3333333333333329E-2</v>
      </c>
      <c r="L66" s="28">
        <f t="shared" si="9"/>
        <v>8.3333333333333329E-2</v>
      </c>
      <c r="M66" s="28">
        <f t="shared" si="10"/>
        <v>8.3333333333333329E-2</v>
      </c>
      <c r="N66" s="28">
        <f t="shared" si="11"/>
        <v>8.3333333333333329E-2</v>
      </c>
      <c r="O66" s="2"/>
      <c r="P66" s="2"/>
      <c r="Q66" s="2"/>
      <c r="R66" s="2"/>
      <c r="S66" s="2"/>
    </row>
    <row r="67" spans="1:19" ht="24.95" customHeight="1" x14ac:dyDescent="0.2">
      <c r="A67" s="18" t="s">
        <v>70</v>
      </c>
      <c r="B67" s="24">
        <v>339065</v>
      </c>
      <c r="C67" s="28">
        <f t="shared" si="0"/>
        <v>28255.416666666668</v>
      </c>
      <c r="D67" s="28">
        <f t="shared" si="1"/>
        <v>28255.416666666668</v>
      </c>
      <c r="E67" s="28">
        <f t="shared" si="2"/>
        <v>28255.416666666668</v>
      </c>
      <c r="F67" s="28">
        <f t="shared" si="3"/>
        <v>28255.416666666668</v>
      </c>
      <c r="G67" s="28">
        <f t="shared" si="4"/>
        <v>28255.416666666668</v>
      </c>
      <c r="H67" s="28">
        <f t="shared" si="5"/>
        <v>28255.416666666668</v>
      </c>
      <c r="I67" s="28">
        <f t="shared" si="6"/>
        <v>28255.416666666668</v>
      </c>
      <c r="J67" s="28">
        <f t="shared" si="7"/>
        <v>28255.416666666668</v>
      </c>
      <c r="K67" s="28">
        <f t="shared" si="8"/>
        <v>28255.416666666668</v>
      </c>
      <c r="L67" s="28">
        <f t="shared" si="9"/>
        <v>28255.416666666668</v>
      </c>
      <c r="M67" s="28">
        <f t="shared" si="10"/>
        <v>28255.416666666668</v>
      </c>
      <c r="N67" s="28">
        <f t="shared" si="11"/>
        <v>28255.416666666668</v>
      </c>
      <c r="O67" s="2"/>
      <c r="P67" s="2"/>
      <c r="Q67" s="2"/>
      <c r="R67" s="2"/>
      <c r="S67" s="2"/>
    </row>
    <row r="68" spans="1:19" ht="24.95" customHeight="1" x14ac:dyDescent="0.2">
      <c r="A68" s="29" t="s">
        <v>71</v>
      </c>
      <c r="B68" s="24">
        <v>98280</v>
      </c>
      <c r="C68" s="28">
        <f t="shared" si="0"/>
        <v>8190</v>
      </c>
      <c r="D68" s="28">
        <f t="shared" si="1"/>
        <v>8190</v>
      </c>
      <c r="E68" s="28">
        <f t="shared" si="2"/>
        <v>8190</v>
      </c>
      <c r="F68" s="28">
        <f t="shared" si="3"/>
        <v>8190</v>
      </c>
      <c r="G68" s="28">
        <f t="shared" si="4"/>
        <v>8190</v>
      </c>
      <c r="H68" s="28">
        <f t="shared" si="5"/>
        <v>8190</v>
      </c>
      <c r="I68" s="28">
        <f t="shared" si="6"/>
        <v>8190</v>
      </c>
      <c r="J68" s="28">
        <f t="shared" si="7"/>
        <v>8190</v>
      </c>
      <c r="K68" s="28">
        <f t="shared" si="8"/>
        <v>8190</v>
      </c>
      <c r="L68" s="28">
        <f t="shared" si="9"/>
        <v>8190</v>
      </c>
      <c r="M68" s="28">
        <f t="shared" si="10"/>
        <v>8190</v>
      </c>
      <c r="N68" s="28">
        <f t="shared" si="11"/>
        <v>8190</v>
      </c>
      <c r="O68" s="2"/>
      <c r="P68" s="2"/>
      <c r="Q68" s="2"/>
      <c r="R68" s="2"/>
      <c r="S68" s="2"/>
    </row>
    <row r="69" spans="1:19" ht="24.95" customHeight="1" x14ac:dyDescent="0.2">
      <c r="A69" s="18" t="s">
        <v>72</v>
      </c>
      <c r="B69" s="24">
        <v>520000</v>
      </c>
      <c r="C69" s="28">
        <f t="shared" si="0"/>
        <v>43333.333333333336</v>
      </c>
      <c r="D69" s="28">
        <f t="shared" si="1"/>
        <v>43333.333333333336</v>
      </c>
      <c r="E69" s="28">
        <f t="shared" si="2"/>
        <v>43333.333333333336</v>
      </c>
      <c r="F69" s="28">
        <f t="shared" si="3"/>
        <v>43333.333333333336</v>
      </c>
      <c r="G69" s="28">
        <f t="shared" si="4"/>
        <v>43333.333333333336</v>
      </c>
      <c r="H69" s="28">
        <f t="shared" si="5"/>
        <v>43333.333333333336</v>
      </c>
      <c r="I69" s="28">
        <f t="shared" si="6"/>
        <v>43333.333333333336</v>
      </c>
      <c r="J69" s="28">
        <f t="shared" si="7"/>
        <v>43333.333333333336</v>
      </c>
      <c r="K69" s="28">
        <f t="shared" si="8"/>
        <v>43333.333333333336</v>
      </c>
      <c r="L69" s="28">
        <f t="shared" si="9"/>
        <v>43333.333333333336</v>
      </c>
      <c r="M69" s="28">
        <f t="shared" si="10"/>
        <v>43333.333333333336</v>
      </c>
      <c r="N69" s="28">
        <f t="shared" si="11"/>
        <v>43333.333333333336</v>
      </c>
      <c r="O69" s="2"/>
      <c r="P69" s="2"/>
      <c r="Q69" s="2"/>
      <c r="R69" s="2"/>
      <c r="S69" s="2"/>
    </row>
    <row r="70" spans="1:19" ht="24.95" customHeight="1" x14ac:dyDescent="0.2">
      <c r="A70" s="18" t="s">
        <v>73</v>
      </c>
      <c r="B70" s="24">
        <v>1</v>
      </c>
      <c r="C70" s="28">
        <f t="shared" ref="C70:C133" si="12">B70/12</f>
        <v>8.3333333333333329E-2</v>
      </c>
      <c r="D70" s="28">
        <f t="shared" ref="D70:D133" si="13">B70/12</f>
        <v>8.3333333333333329E-2</v>
      </c>
      <c r="E70" s="28">
        <f t="shared" ref="E70:E133" si="14">B70/12</f>
        <v>8.3333333333333329E-2</v>
      </c>
      <c r="F70" s="28">
        <f t="shared" ref="F70:F133" si="15">B70/12</f>
        <v>8.3333333333333329E-2</v>
      </c>
      <c r="G70" s="28">
        <f t="shared" ref="G70:G133" si="16">B70/12</f>
        <v>8.3333333333333329E-2</v>
      </c>
      <c r="H70" s="28">
        <f t="shared" ref="H70:H133" si="17">B70/12</f>
        <v>8.3333333333333329E-2</v>
      </c>
      <c r="I70" s="28">
        <f t="shared" ref="I70:I133" si="18">B70/12</f>
        <v>8.3333333333333329E-2</v>
      </c>
      <c r="J70" s="28">
        <f t="shared" ref="J70:J133" si="19">B70/12</f>
        <v>8.3333333333333329E-2</v>
      </c>
      <c r="K70" s="28">
        <f t="shared" ref="K70:K133" si="20">B70/12</f>
        <v>8.3333333333333329E-2</v>
      </c>
      <c r="L70" s="28">
        <f t="shared" ref="L70:L133" si="21">B70/12</f>
        <v>8.3333333333333329E-2</v>
      </c>
      <c r="M70" s="28">
        <f t="shared" ref="M70:M133" si="22">B70/12</f>
        <v>8.3333333333333329E-2</v>
      </c>
      <c r="N70" s="28">
        <f t="shared" ref="N70:N133" si="23">B70/12</f>
        <v>8.3333333333333329E-2</v>
      </c>
      <c r="O70" s="2"/>
      <c r="P70" s="2"/>
      <c r="Q70" s="2"/>
      <c r="R70" s="2"/>
      <c r="S70" s="2"/>
    </row>
    <row r="71" spans="1:19" ht="24.95" customHeight="1" x14ac:dyDescent="0.2">
      <c r="A71" s="29" t="s">
        <v>74</v>
      </c>
      <c r="B71" s="24">
        <v>468000</v>
      </c>
      <c r="C71" s="28">
        <f t="shared" si="12"/>
        <v>39000</v>
      </c>
      <c r="D71" s="28">
        <f t="shared" si="13"/>
        <v>39000</v>
      </c>
      <c r="E71" s="28">
        <f t="shared" si="14"/>
        <v>39000</v>
      </c>
      <c r="F71" s="28">
        <f t="shared" si="15"/>
        <v>39000</v>
      </c>
      <c r="G71" s="28">
        <f t="shared" si="16"/>
        <v>39000</v>
      </c>
      <c r="H71" s="28">
        <f t="shared" si="17"/>
        <v>39000</v>
      </c>
      <c r="I71" s="28">
        <f t="shared" si="18"/>
        <v>39000</v>
      </c>
      <c r="J71" s="28">
        <f t="shared" si="19"/>
        <v>39000</v>
      </c>
      <c r="K71" s="28">
        <f t="shared" si="20"/>
        <v>39000</v>
      </c>
      <c r="L71" s="28">
        <f t="shared" si="21"/>
        <v>39000</v>
      </c>
      <c r="M71" s="28">
        <f t="shared" si="22"/>
        <v>39000</v>
      </c>
      <c r="N71" s="28">
        <f t="shared" si="23"/>
        <v>39000</v>
      </c>
      <c r="O71" s="2"/>
      <c r="P71" s="2"/>
      <c r="Q71" s="2"/>
      <c r="R71" s="2"/>
      <c r="S71" s="2"/>
    </row>
    <row r="72" spans="1:19" ht="24.95" hidden="1" customHeight="1" x14ac:dyDescent="0.2">
      <c r="A72" s="29" t="s">
        <v>75</v>
      </c>
      <c r="B72" s="24">
        <v>0</v>
      </c>
      <c r="C72" s="28">
        <f t="shared" si="12"/>
        <v>0</v>
      </c>
      <c r="D72" s="28">
        <f t="shared" si="13"/>
        <v>0</v>
      </c>
      <c r="E72" s="28">
        <f t="shared" si="14"/>
        <v>0</v>
      </c>
      <c r="F72" s="28">
        <f t="shared" si="15"/>
        <v>0</v>
      </c>
      <c r="G72" s="28">
        <f t="shared" si="16"/>
        <v>0</v>
      </c>
      <c r="H72" s="28">
        <f t="shared" si="17"/>
        <v>0</v>
      </c>
      <c r="I72" s="28">
        <f t="shared" si="18"/>
        <v>0</v>
      </c>
      <c r="J72" s="28">
        <f t="shared" si="19"/>
        <v>0</v>
      </c>
      <c r="K72" s="28">
        <f t="shared" si="20"/>
        <v>0</v>
      </c>
      <c r="L72" s="28">
        <f t="shared" si="21"/>
        <v>0</v>
      </c>
      <c r="M72" s="28">
        <f t="shared" si="22"/>
        <v>0</v>
      </c>
      <c r="N72" s="28">
        <f t="shared" si="23"/>
        <v>0</v>
      </c>
      <c r="O72" s="2"/>
      <c r="P72" s="2"/>
      <c r="Q72" s="2"/>
      <c r="R72" s="2"/>
      <c r="S72" s="2"/>
    </row>
    <row r="73" spans="1:19" ht="24.95" hidden="1" customHeight="1" x14ac:dyDescent="0.2">
      <c r="A73" s="29" t="s">
        <v>76</v>
      </c>
      <c r="B73" s="24">
        <v>0</v>
      </c>
      <c r="C73" s="28">
        <f t="shared" si="12"/>
        <v>0</v>
      </c>
      <c r="D73" s="28">
        <f t="shared" si="13"/>
        <v>0</v>
      </c>
      <c r="E73" s="28">
        <f t="shared" si="14"/>
        <v>0</v>
      </c>
      <c r="F73" s="28">
        <f t="shared" si="15"/>
        <v>0</v>
      </c>
      <c r="G73" s="28">
        <f t="shared" si="16"/>
        <v>0</v>
      </c>
      <c r="H73" s="28">
        <f t="shared" si="17"/>
        <v>0</v>
      </c>
      <c r="I73" s="28">
        <f t="shared" si="18"/>
        <v>0</v>
      </c>
      <c r="J73" s="28">
        <f t="shared" si="19"/>
        <v>0</v>
      </c>
      <c r="K73" s="28">
        <f t="shared" si="20"/>
        <v>0</v>
      </c>
      <c r="L73" s="28">
        <f t="shared" si="21"/>
        <v>0</v>
      </c>
      <c r="M73" s="28">
        <f t="shared" si="22"/>
        <v>0</v>
      </c>
      <c r="N73" s="28">
        <f t="shared" si="23"/>
        <v>0</v>
      </c>
      <c r="O73" s="2"/>
      <c r="P73" s="2"/>
      <c r="Q73" s="2"/>
      <c r="R73" s="2"/>
      <c r="S73" s="2"/>
    </row>
    <row r="74" spans="1:19" ht="24.95" hidden="1" customHeight="1" x14ac:dyDescent="0.2">
      <c r="A74" s="29" t="s">
        <v>77</v>
      </c>
      <c r="B74" s="24">
        <v>0</v>
      </c>
      <c r="C74" s="28">
        <f t="shared" si="12"/>
        <v>0</v>
      </c>
      <c r="D74" s="28">
        <f t="shared" si="13"/>
        <v>0</v>
      </c>
      <c r="E74" s="28">
        <f t="shared" si="14"/>
        <v>0</v>
      </c>
      <c r="F74" s="28">
        <f t="shared" si="15"/>
        <v>0</v>
      </c>
      <c r="G74" s="28">
        <f t="shared" si="16"/>
        <v>0</v>
      </c>
      <c r="H74" s="28">
        <f t="shared" si="17"/>
        <v>0</v>
      </c>
      <c r="I74" s="28">
        <f t="shared" si="18"/>
        <v>0</v>
      </c>
      <c r="J74" s="28">
        <f t="shared" si="19"/>
        <v>0</v>
      </c>
      <c r="K74" s="28">
        <f t="shared" si="20"/>
        <v>0</v>
      </c>
      <c r="L74" s="28">
        <f t="shared" si="21"/>
        <v>0</v>
      </c>
      <c r="M74" s="28">
        <f t="shared" si="22"/>
        <v>0</v>
      </c>
      <c r="N74" s="28">
        <f t="shared" si="23"/>
        <v>0</v>
      </c>
      <c r="O74" s="2"/>
      <c r="P74" s="2"/>
      <c r="Q74" s="2"/>
      <c r="R74" s="2"/>
      <c r="S74" s="2"/>
    </row>
    <row r="75" spans="1:19" ht="24.95" customHeight="1" x14ac:dyDescent="0.2">
      <c r="A75" s="29" t="s">
        <v>78</v>
      </c>
      <c r="B75" s="24">
        <v>1</v>
      </c>
      <c r="C75" s="28">
        <f t="shared" si="12"/>
        <v>8.3333333333333329E-2</v>
      </c>
      <c r="D75" s="28">
        <f t="shared" si="13"/>
        <v>8.3333333333333329E-2</v>
      </c>
      <c r="E75" s="28">
        <f t="shared" si="14"/>
        <v>8.3333333333333329E-2</v>
      </c>
      <c r="F75" s="28">
        <f t="shared" si="15"/>
        <v>8.3333333333333329E-2</v>
      </c>
      <c r="G75" s="28">
        <f t="shared" si="16"/>
        <v>8.3333333333333329E-2</v>
      </c>
      <c r="H75" s="28">
        <f t="shared" si="17"/>
        <v>8.3333333333333329E-2</v>
      </c>
      <c r="I75" s="28">
        <f t="shared" si="18"/>
        <v>8.3333333333333329E-2</v>
      </c>
      <c r="J75" s="28">
        <f t="shared" si="19"/>
        <v>8.3333333333333329E-2</v>
      </c>
      <c r="K75" s="28">
        <f t="shared" si="20"/>
        <v>8.3333333333333329E-2</v>
      </c>
      <c r="L75" s="28">
        <f t="shared" si="21"/>
        <v>8.3333333333333329E-2</v>
      </c>
      <c r="M75" s="28">
        <f t="shared" si="22"/>
        <v>8.3333333333333329E-2</v>
      </c>
      <c r="N75" s="28">
        <f t="shared" si="23"/>
        <v>8.3333333333333329E-2</v>
      </c>
      <c r="O75" s="2"/>
      <c r="P75" s="2"/>
      <c r="Q75" s="2"/>
      <c r="R75" s="2"/>
      <c r="S75" s="2"/>
    </row>
    <row r="76" spans="1:19" ht="24.95" customHeight="1" x14ac:dyDescent="0.2">
      <c r="A76" s="26" t="s">
        <v>79</v>
      </c>
      <c r="B76" s="27">
        <v>1</v>
      </c>
      <c r="C76" s="28">
        <f t="shared" si="12"/>
        <v>8.3333333333333329E-2</v>
      </c>
      <c r="D76" s="28">
        <f t="shared" si="13"/>
        <v>8.3333333333333329E-2</v>
      </c>
      <c r="E76" s="28">
        <f t="shared" si="14"/>
        <v>8.3333333333333329E-2</v>
      </c>
      <c r="F76" s="28">
        <f t="shared" si="15"/>
        <v>8.3333333333333329E-2</v>
      </c>
      <c r="G76" s="28">
        <f t="shared" si="16"/>
        <v>8.3333333333333329E-2</v>
      </c>
      <c r="H76" s="28">
        <f t="shared" si="17"/>
        <v>8.3333333333333329E-2</v>
      </c>
      <c r="I76" s="28">
        <f t="shared" si="18"/>
        <v>8.3333333333333329E-2</v>
      </c>
      <c r="J76" s="28">
        <f t="shared" si="19"/>
        <v>8.3333333333333329E-2</v>
      </c>
      <c r="K76" s="28">
        <f t="shared" si="20"/>
        <v>8.3333333333333329E-2</v>
      </c>
      <c r="L76" s="28">
        <f t="shared" si="21"/>
        <v>8.3333333333333329E-2</v>
      </c>
      <c r="M76" s="28">
        <f t="shared" si="22"/>
        <v>8.3333333333333329E-2</v>
      </c>
      <c r="N76" s="28">
        <f t="shared" si="23"/>
        <v>8.3333333333333329E-2</v>
      </c>
      <c r="O76" s="2"/>
      <c r="P76" s="2"/>
      <c r="Q76" s="2"/>
      <c r="R76" s="2"/>
      <c r="S76" s="2"/>
    </row>
    <row r="77" spans="1:19" ht="24.95" customHeight="1" thickBot="1" x14ac:dyDescent="0.25">
      <c r="A77" s="30" t="s">
        <v>24</v>
      </c>
      <c r="B77" s="36">
        <v>1</v>
      </c>
      <c r="C77" s="28">
        <f t="shared" si="12"/>
        <v>8.3333333333333329E-2</v>
      </c>
      <c r="D77" s="28">
        <f t="shared" si="13"/>
        <v>8.3333333333333329E-2</v>
      </c>
      <c r="E77" s="28">
        <f t="shared" si="14"/>
        <v>8.3333333333333329E-2</v>
      </c>
      <c r="F77" s="28">
        <f t="shared" si="15"/>
        <v>8.3333333333333329E-2</v>
      </c>
      <c r="G77" s="28">
        <f t="shared" si="16"/>
        <v>8.3333333333333329E-2</v>
      </c>
      <c r="H77" s="28">
        <f t="shared" si="17"/>
        <v>8.3333333333333329E-2</v>
      </c>
      <c r="I77" s="28">
        <f t="shared" si="18"/>
        <v>8.3333333333333329E-2</v>
      </c>
      <c r="J77" s="28">
        <f t="shared" si="19"/>
        <v>8.3333333333333329E-2</v>
      </c>
      <c r="K77" s="28">
        <f t="shared" si="20"/>
        <v>8.3333333333333329E-2</v>
      </c>
      <c r="L77" s="28">
        <f t="shared" si="21"/>
        <v>8.3333333333333329E-2</v>
      </c>
      <c r="M77" s="28">
        <f t="shared" si="22"/>
        <v>8.3333333333333329E-2</v>
      </c>
      <c r="N77" s="28">
        <f t="shared" si="23"/>
        <v>8.3333333333333329E-2</v>
      </c>
      <c r="O77" s="2"/>
      <c r="P77" s="2"/>
      <c r="Q77" s="2"/>
      <c r="R77" s="2"/>
      <c r="S77" s="2"/>
    </row>
    <row r="78" spans="1:19" ht="24.95" customHeight="1" thickBot="1" x14ac:dyDescent="0.25">
      <c r="A78" s="31" t="s">
        <v>80</v>
      </c>
      <c r="B78" s="32">
        <v>9989370</v>
      </c>
      <c r="C78" s="33">
        <f t="shared" si="12"/>
        <v>832447.5</v>
      </c>
      <c r="D78" s="33">
        <f t="shared" si="13"/>
        <v>832447.5</v>
      </c>
      <c r="E78" s="33">
        <f t="shared" si="14"/>
        <v>832447.5</v>
      </c>
      <c r="F78" s="33">
        <f t="shared" si="15"/>
        <v>832447.5</v>
      </c>
      <c r="G78" s="33">
        <f t="shared" si="16"/>
        <v>832447.5</v>
      </c>
      <c r="H78" s="33">
        <f t="shared" si="17"/>
        <v>832447.5</v>
      </c>
      <c r="I78" s="33">
        <f t="shared" si="18"/>
        <v>832447.5</v>
      </c>
      <c r="J78" s="33">
        <f t="shared" si="19"/>
        <v>832447.5</v>
      </c>
      <c r="K78" s="33">
        <f t="shared" si="20"/>
        <v>832447.5</v>
      </c>
      <c r="L78" s="33">
        <f t="shared" si="21"/>
        <v>832447.5</v>
      </c>
      <c r="M78" s="33">
        <f t="shared" si="22"/>
        <v>832447.5</v>
      </c>
      <c r="N78" s="33">
        <f t="shared" si="23"/>
        <v>832447.5</v>
      </c>
      <c r="O78" s="2"/>
      <c r="P78" s="2"/>
      <c r="Q78" s="2"/>
      <c r="R78" s="2"/>
      <c r="S78" s="2"/>
    </row>
    <row r="79" spans="1:19" ht="24.95" customHeight="1" x14ac:dyDescent="0.2">
      <c r="A79" s="23" t="s">
        <v>9</v>
      </c>
      <c r="B79" s="24"/>
      <c r="C79" s="28">
        <f t="shared" si="12"/>
        <v>0</v>
      </c>
      <c r="D79" s="28">
        <f t="shared" si="13"/>
        <v>0</v>
      </c>
      <c r="E79" s="28">
        <f t="shared" si="14"/>
        <v>0</v>
      </c>
      <c r="F79" s="28">
        <f t="shared" si="15"/>
        <v>0</v>
      </c>
      <c r="G79" s="28">
        <f t="shared" si="16"/>
        <v>0</v>
      </c>
      <c r="H79" s="28">
        <f t="shared" si="17"/>
        <v>0</v>
      </c>
      <c r="I79" s="28">
        <f t="shared" si="18"/>
        <v>0</v>
      </c>
      <c r="J79" s="28">
        <f t="shared" si="19"/>
        <v>0</v>
      </c>
      <c r="K79" s="28">
        <f t="shared" si="20"/>
        <v>0</v>
      </c>
      <c r="L79" s="28">
        <f t="shared" si="21"/>
        <v>0</v>
      </c>
      <c r="M79" s="28">
        <f t="shared" si="22"/>
        <v>0</v>
      </c>
      <c r="N79" s="28">
        <f t="shared" si="23"/>
        <v>0</v>
      </c>
      <c r="O79" s="2"/>
      <c r="P79" s="2"/>
      <c r="Q79" s="2"/>
      <c r="R79" s="2"/>
      <c r="S79" s="2"/>
    </row>
    <row r="80" spans="1:19" ht="24.95" customHeight="1" x14ac:dyDescent="0.2">
      <c r="A80" s="17" t="s">
        <v>9</v>
      </c>
      <c r="B80" s="27"/>
      <c r="C80" s="28">
        <f t="shared" si="12"/>
        <v>0</v>
      </c>
      <c r="D80" s="28">
        <f t="shared" si="13"/>
        <v>0</v>
      </c>
      <c r="E80" s="28">
        <f t="shared" si="14"/>
        <v>0</v>
      </c>
      <c r="F80" s="28">
        <f t="shared" si="15"/>
        <v>0</v>
      </c>
      <c r="G80" s="28">
        <f t="shared" si="16"/>
        <v>0</v>
      </c>
      <c r="H80" s="28">
        <f t="shared" si="17"/>
        <v>0</v>
      </c>
      <c r="I80" s="28">
        <f t="shared" si="18"/>
        <v>0</v>
      </c>
      <c r="J80" s="28">
        <f t="shared" si="19"/>
        <v>0</v>
      </c>
      <c r="K80" s="28">
        <f t="shared" si="20"/>
        <v>0</v>
      </c>
      <c r="L80" s="28">
        <f t="shared" si="21"/>
        <v>0</v>
      </c>
      <c r="M80" s="28">
        <f t="shared" si="22"/>
        <v>0</v>
      </c>
      <c r="N80" s="28">
        <f t="shared" si="23"/>
        <v>0</v>
      </c>
      <c r="O80" s="2"/>
      <c r="P80" s="2"/>
      <c r="Q80" s="2"/>
      <c r="R80" s="2"/>
      <c r="S80" s="2"/>
    </row>
    <row r="81" spans="1:19" ht="24.95" customHeight="1" x14ac:dyDescent="0.2">
      <c r="A81" s="17" t="s">
        <v>81</v>
      </c>
      <c r="B81" s="27">
        <v>1943835</v>
      </c>
      <c r="C81" s="28">
        <f t="shared" si="12"/>
        <v>161986.25</v>
      </c>
      <c r="D81" s="28">
        <f t="shared" si="13"/>
        <v>161986.25</v>
      </c>
      <c r="E81" s="28">
        <f t="shared" si="14"/>
        <v>161986.25</v>
      </c>
      <c r="F81" s="28">
        <f t="shared" si="15"/>
        <v>161986.25</v>
      </c>
      <c r="G81" s="28">
        <f t="shared" si="16"/>
        <v>161986.25</v>
      </c>
      <c r="H81" s="28">
        <f t="shared" si="17"/>
        <v>161986.25</v>
      </c>
      <c r="I81" s="28">
        <f t="shared" si="18"/>
        <v>161986.25</v>
      </c>
      <c r="J81" s="28">
        <f t="shared" si="19"/>
        <v>161986.25</v>
      </c>
      <c r="K81" s="28">
        <f t="shared" si="20"/>
        <v>161986.25</v>
      </c>
      <c r="L81" s="28">
        <f t="shared" si="21"/>
        <v>161986.25</v>
      </c>
      <c r="M81" s="28">
        <f t="shared" si="22"/>
        <v>161986.25</v>
      </c>
      <c r="N81" s="28">
        <f t="shared" si="23"/>
        <v>161986.25</v>
      </c>
      <c r="O81" s="2"/>
      <c r="P81" s="2"/>
      <c r="Q81" s="2"/>
      <c r="R81" s="2"/>
      <c r="S81" s="2"/>
    </row>
    <row r="82" spans="1:19" ht="24.95" customHeight="1" x14ac:dyDescent="0.2">
      <c r="A82" s="29" t="s">
        <v>82</v>
      </c>
      <c r="B82" s="24">
        <v>624000</v>
      </c>
      <c r="C82" s="28">
        <f t="shared" si="12"/>
        <v>52000</v>
      </c>
      <c r="D82" s="28">
        <f t="shared" si="13"/>
        <v>52000</v>
      </c>
      <c r="E82" s="28">
        <f t="shared" si="14"/>
        <v>52000</v>
      </c>
      <c r="F82" s="28">
        <f t="shared" si="15"/>
        <v>52000</v>
      </c>
      <c r="G82" s="28">
        <f t="shared" si="16"/>
        <v>52000</v>
      </c>
      <c r="H82" s="28">
        <f t="shared" si="17"/>
        <v>52000</v>
      </c>
      <c r="I82" s="28">
        <f t="shared" si="18"/>
        <v>52000</v>
      </c>
      <c r="J82" s="28">
        <f t="shared" si="19"/>
        <v>52000</v>
      </c>
      <c r="K82" s="28">
        <f t="shared" si="20"/>
        <v>52000</v>
      </c>
      <c r="L82" s="28">
        <f t="shared" si="21"/>
        <v>52000</v>
      </c>
      <c r="M82" s="28">
        <f t="shared" si="22"/>
        <v>52000</v>
      </c>
      <c r="N82" s="28">
        <f t="shared" si="23"/>
        <v>52000</v>
      </c>
      <c r="O82" s="2"/>
      <c r="P82" s="2"/>
      <c r="Q82" s="2"/>
      <c r="R82" s="2"/>
      <c r="S82" s="2"/>
    </row>
    <row r="83" spans="1:19" ht="24.95" customHeight="1" x14ac:dyDescent="0.2">
      <c r="A83" s="29" t="s">
        <v>83</v>
      </c>
      <c r="B83" s="24">
        <v>112320</v>
      </c>
      <c r="C83" s="28">
        <f t="shared" si="12"/>
        <v>9360</v>
      </c>
      <c r="D83" s="28">
        <f t="shared" si="13"/>
        <v>9360</v>
      </c>
      <c r="E83" s="28">
        <f t="shared" si="14"/>
        <v>9360</v>
      </c>
      <c r="F83" s="28">
        <f t="shared" si="15"/>
        <v>9360</v>
      </c>
      <c r="G83" s="28">
        <f t="shared" si="16"/>
        <v>9360</v>
      </c>
      <c r="H83" s="28">
        <f t="shared" si="17"/>
        <v>9360</v>
      </c>
      <c r="I83" s="28">
        <f t="shared" si="18"/>
        <v>9360</v>
      </c>
      <c r="J83" s="28">
        <f t="shared" si="19"/>
        <v>9360</v>
      </c>
      <c r="K83" s="28">
        <f t="shared" si="20"/>
        <v>9360</v>
      </c>
      <c r="L83" s="28">
        <f t="shared" si="21"/>
        <v>9360</v>
      </c>
      <c r="M83" s="28">
        <f t="shared" si="22"/>
        <v>9360</v>
      </c>
      <c r="N83" s="28">
        <f t="shared" si="23"/>
        <v>9360</v>
      </c>
      <c r="O83" s="2"/>
      <c r="P83" s="2"/>
      <c r="Q83" s="2"/>
      <c r="R83" s="2"/>
      <c r="S83" s="2"/>
    </row>
    <row r="84" spans="1:19" ht="24.95" customHeight="1" x14ac:dyDescent="0.2">
      <c r="A84" s="29" t="s">
        <v>84</v>
      </c>
      <c r="B84" s="24">
        <v>843515</v>
      </c>
      <c r="C84" s="28">
        <f t="shared" si="12"/>
        <v>70292.916666666672</v>
      </c>
      <c r="D84" s="28">
        <f t="shared" si="13"/>
        <v>70292.916666666672</v>
      </c>
      <c r="E84" s="28">
        <f t="shared" si="14"/>
        <v>70292.916666666672</v>
      </c>
      <c r="F84" s="28">
        <f t="shared" si="15"/>
        <v>70292.916666666672</v>
      </c>
      <c r="G84" s="28">
        <f t="shared" si="16"/>
        <v>70292.916666666672</v>
      </c>
      <c r="H84" s="28">
        <f t="shared" si="17"/>
        <v>70292.916666666672</v>
      </c>
      <c r="I84" s="28">
        <f t="shared" si="18"/>
        <v>70292.916666666672</v>
      </c>
      <c r="J84" s="28">
        <f t="shared" si="19"/>
        <v>70292.916666666672</v>
      </c>
      <c r="K84" s="28">
        <f t="shared" si="20"/>
        <v>70292.916666666672</v>
      </c>
      <c r="L84" s="28">
        <f t="shared" si="21"/>
        <v>70292.916666666672</v>
      </c>
      <c r="M84" s="28">
        <f t="shared" si="22"/>
        <v>70292.916666666672</v>
      </c>
      <c r="N84" s="28">
        <f t="shared" si="23"/>
        <v>70292.916666666672</v>
      </c>
      <c r="O84" s="2"/>
      <c r="P84" s="2"/>
      <c r="Q84" s="2"/>
      <c r="R84" s="2"/>
      <c r="S84" s="2"/>
    </row>
    <row r="85" spans="1:19" ht="24.95" customHeight="1" x14ac:dyDescent="0.2">
      <c r="A85" s="29" t="s">
        <v>85</v>
      </c>
      <c r="B85" s="24">
        <v>364000</v>
      </c>
      <c r="C85" s="28">
        <f t="shared" si="12"/>
        <v>30333.333333333332</v>
      </c>
      <c r="D85" s="28">
        <f t="shared" si="13"/>
        <v>30333.333333333332</v>
      </c>
      <c r="E85" s="28">
        <f t="shared" si="14"/>
        <v>30333.333333333332</v>
      </c>
      <c r="F85" s="28">
        <f t="shared" si="15"/>
        <v>30333.333333333332</v>
      </c>
      <c r="G85" s="28">
        <f t="shared" si="16"/>
        <v>30333.333333333332</v>
      </c>
      <c r="H85" s="28">
        <f t="shared" si="17"/>
        <v>30333.333333333332</v>
      </c>
      <c r="I85" s="28">
        <f t="shared" si="18"/>
        <v>30333.333333333332</v>
      </c>
      <c r="J85" s="28">
        <f t="shared" si="19"/>
        <v>30333.333333333332</v>
      </c>
      <c r="K85" s="28">
        <f t="shared" si="20"/>
        <v>30333.333333333332</v>
      </c>
      <c r="L85" s="28">
        <f t="shared" si="21"/>
        <v>30333.333333333332</v>
      </c>
      <c r="M85" s="28">
        <f t="shared" si="22"/>
        <v>30333.333333333332</v>
      </c>
      <c r="N85" s="28">
        <f t="shared" si="23"/>
        <v>30333.333333333332</v>
      </c>
      <c r="O85" s="2"/>
      <c r="P85" s="2"/>
      <c r="Q85" s="2"/>
      <c r="R85" s="2"/>
      <c r="S85" s="2"/>
    </row>
    <row r="86" spans="1:19" ht="24.95" customHeight="1" x14ac:dyDescent="0.2">
      <c r="A86" s="17" t="s">
        <v>86</v>
      </c>
      <c r="B86" s="27">
        <v>513159</v>
      </c>
      <c r="C86" s="28">
        <f t="shared" si="12"/>
        <v>42763.25</v>
      </c>
      <c r="D86" s="28">
        <f t="shared" si="13"/>
        <v>42763.25</v>
      </c>
      <c r="E86" s="28">
        <f t="shared" si="14"/>
        <v>42763.25</v>
      </c>
      <c r="F86" s="28">
        <f t="shared" si="15"/>
        <v>42763.25</v>
      </c>
      <c r="G86" s="28">
        <f t="shared" si="16"/>
        <v>42763.25</v>
      </c>
      <c r="H86" s="28">
        <f t="shared" si="17"/>
        <v>42763.25</v>
      </c>
      <c r="I86" s="28">
        <f t="shared" si="18"/>
        <v>42763.25</v>
      </c>
      <c r="J86" s="28">
        <f t="shared" si="19"/>
        <v>42763.25</v>
      </c>
      <c r="K86" s="28">
        <f t="shared" si="20"/>
        <v>42763.25</v>
      </c>
      <c r="L86" s="28">
        <f t="shared" si="21"/>
        <v>42763.25</v>
      </c>
      <c r="M86" s="28">
        <f t="shared" si="22"/>
        <v>42763.25</v>
      </c>
      <c r="N86" s="28">
        <f t="shared" si="23"/>
        <v>42763.25</v>
      </c>
      <c r="O86" s="2"/>
      <c r="P86" s="2"/>
      <c r="Q86" s="2"/>
      <c r="R86" s="2"/>
      <c r="S86" s="2"/>
    </row>
    <row r="87" spans="1:19" ht="24.95" customHeight="1" x14ac:dyDescent="0.2">
      <c r="A87" s="29" t="s">
        <v>87</v>
      </c>
      <c r="B87" s="24">
        <v>305159</v>
      </c>
      <c r="C87" s="28">
        <f t="shared" si="12"/>
        <v>25429.916666666668</v>
      </c>
      <c r="D87" s="28">
        <f t="shared" si="13"/>
        <v>25429.916666666668</v>
      </c>
      <c r="E87" s="28">
        <f t="shared" si="14"/>
        <v>25429.916666666668</v>
      </c>
      <c r="F87" s="28">
        <f t="shared" si="15"/>
        <v>25429.916666666668</v>
      </c>
      <c r="G87" s="28">
        <f t="shared" si="16"/>
        <v>25429.916666666668</v>
      </c>
      <c r="H87" s="28">
        <f t="shared" si="17"/>
        <v>25429.916666666668</v>
      </c>
      <c r="I87" s="28">
        <f t="shared" si="18"/>
        <v>25429.916666666668</v>
      </c>
      <c r="J87" s="28">
        <f t="shared" si="19"/>
        <v>25429.916666666668</v>
      </c>
      <c r="K87" s="28">
        <f t="shared" si="20"/>
        <v>25429.916666666668</v>
      </c>
      <c r="L87" s="28">
        <f t="shared" si="21"/>
        <v>25429.916666666668</v>
      </c>
      <c r="M87" s="28">
        <f t="shared" si="22"/>
        <v>25429.916666666668</v>
      </c>
      <c r="N87" s="28">
        <f t="shared" si="23"/>
        <v>25429.916666666668</v>
      </c>
      <c r="O87" s="2"/>
      <c r="P87" s="2"/>
      <c r="Q87" s="2"/>
      <c r="R87" s="2"/>
      <c r="S87" s="2"/>
    </row>
    <row r="88" spans="1:19" ht="24.95" customHeight="1" x14ac:dyDescent="0.2">
      <c r="A88" s="29" t="s">
        <v>88</v>
      </c>
      <c r="B88" s="24">
        <v>208000</v>
      </c>
      <c r="C88" s="28">
        <f t="shared" si="12"/>
        <v>17333.333333333332</v>
      </c>
      <c r="D88" s="28">
        <f t="shared" si="13"/>
        <v>17333.333333333332</v>
      </c>
      <c r="E88" s="28">
        <f t="shared" si="14"/>
        <v>17333.333333333332</v>
      </c>
      <c r="F88" s="28">
        <f t="shared" si="15"/>
        <v>17333.333333333332</v>
      </c>
      <c r="G88" s="28">
        <f t="shared" si="16"/>
        <v>17333.333333333332</v>
      </c>
      <c r="H88" s="28">
        <f t="shared" si="17"/>
        <v>17333.333333333332</v>
      </c>
      <c r="I88" s="28">
        <f t="shared" si="18"/>
        <v>17333.333333333332</v>
      </c>
      <c r="J88" s="28">
        <f t="shared" si="19"/>
        <v>17333.333333333332</v>
      </c>
      <c r="K88" s="28">
        <f t="shared" si="20"/>
        <v>17333.333333333332</v>
      </c>
      <c r="L88" s="28">
        <f t="shared" si="21"/>
        <v>17333.333333333332</v>
      </c>
      <c r="M88" s="28">
        <f t="shared" si="22"/>
        <v>17333.333333333332</v>
      </c>
      <c r="N88" s="28">
        <f t="shared" si="23"/>
        <v>17333.333333333332</v>
      </c>
      <c r="O88" s="2"/>
      <c r="P88" s="2"/>
      <c r="Q88" s="2"/>
      <c r="R88" s="2"/>
      <c r="S88" s="2"/>
    </row>
    <row r="89" spans="1:19" ht="24.95" customHeight="1" x14ac:dyDescent="0.2">
      <c r="A89" s="26" t="s">
        <v>89</v>
      </c>
      <c r="B89" s="27">
        <v>2471092</v>
      </c>
      <c r="C89" s="28">
        <f t="shared" si="12"/>
        <v>205924.33333333334</v>
      </c>
      <c r="D89" s="28">
        <f t="shared" si="13"/>
        <v>205924.33333333334</v>
      </c>
      <c r="E89" s="28">
        <f t="shared" si="14"/>
        <v>205924.33333333334</v>
      </c>
      <c r="F89" s="28">
        <f t="shared" si="15"/>
        <v>205924.33333333334</v>
      </c>
      <c r="G89" s="28">
        <f t="shared" si="16"/>
        <v>205924.33333333334</v>
      </c>
      <c r="H89" s="28">
        <f t="shared" si="17"/>
        <v>205924.33333333334</v>
      </c>
      <c r="I89" s="28">
        <f t="shared" si="18"/>
        <v>205924.33333333334</v>
      </c>
      <c r="J89" s="28">
        <f t="shared" si="19"/>
        <v>205924.33333333334</v>
      </c>
      <c r="K89" s="28">
        <f t="shared" si="20"/>
        <v>205924.33333333334</v>
      </c>
      <c r="L89" s="28">
        <f t="shared" si="21"/>
        <v>205924.33333333334</v>
      </c>
      <c r="M89" s="28">
        <f t="shared" si="22"/>
        <v>205924.33333333334</v>
      </c>
      <c r="N89" s="28">
        <f t="shared" si="23"/>
        <v>205924.33333333334</v>
      </c>
      <c r="O89" s="2"/>
      <c r="P89" s="2"/>
      <c r="Q89" s="2"/>
      <c r="R89" s="2"/>
      <c r="S89" s="2"/>
    </row>
    <row r="90" spans="1:19" ht="24.95" customHeight="1" x14ac:dyDescent="0.2">
      <c r="A90" s="29" t="s">
        <v>90</v>
      </c>
      <c r="B90" s="24">
        <v>1683760</v>
      </c>
      <c r="C90" s="28">
        <f t="shared" si="12"/>
        <v>140313.33333333334</v>
      </c>
      <c r="D90" s="28">
        <f t="shared" si="13"/>
        <v>140313.33333333334</v>
      </c>
      <c r="E90" s="28">
        <f t="shared" si="14"/>
        <v>140313.33333333334</v>
      </c>
      <c r="F90" s="28">
        <f t="shared" si="15"/>
        <v>140313.33333333334</v>
      </c>
      <c r="G90" s="28">
        <f t="shared" si="16"/>
        <v>140313.33333333334</v>
      </c>
      <c r="H90" s="28">
        <f t="shared" si="17"/>
        <v>140313.33333333334</v>
      </c>
      <c r="I90" s="28">
        <f t="shared" si="18"/>
        <v>140313.33333333334</v>
      </c>
      <c r="J90" s="28">
        <f t="shared" si="19"/>
        <v>140313.33333333334</v>
      </c>
      <c r="K90" s="28">
        <f t="shared" si="20"/>
        <v>140313.33333333334</v>
      </c>
      <c r="L90" s="28">
        <f t="shared" si="21"/>
        <v>140313.33333333334</v>
      </c>
      <c r="M90" s="28">
        <f t="shared" si="22"/>
        <v>140313.33333333334</v>
      </c>
      <c r="N90" s="28">
        <f t="shared" si="23"/>
        <v>140313.33333333334</v>
      </c>
      <c r="O90" s="2"/>
      <c r="P90" s="2"/>
      <c r="Q90" s="2"/>
      <c r="R90" s="2"/>
      <c r="S90" s="2"/>
    </row>
    <row r="91" spans="1:19" ht="24.95" customHeight="1" x14ac:dyDescent="0.2">
      <c r="A91" s="29" t="s">
        <v>91</v>
      </c>
      <c r="B91" s="24">
        <v>491400</v>
      </c>
      <c r="C91" s="28">
        <f t="shared" si="12"/>
        <v>40950</v>
      </c>
      <c r="D91" s="28">
        <f t="shared" si="13"/>
        <v>40950</v>
      </c>
      <c r="E91" s="28">
        <f t="shared" si="14"/>
        <v>40950</v>
      </c>
      <c r="F91" s="28">
        <f t="shared" si="15"/>
        <v>40950</v>
      </c>
      <c r="G91" s="28">
        <f t="shared" si="16"/>
        <v>40950</v>
      </c>
      <c r="H91" s="28">
        <f t="shared" si="17"/>
        <v>40950</v>
      </c>
      <c r="I91" s="28">
        <f t="shared" si="18"/>
        <v>40950</v>
      </c>
      <c r="J91" s="28">
        <f t="shared" si="19"/>
        <v>40950</v>
      </c>
      <c r="K91" s="28">
        <f t="shared" si="20"/>
        <v>40950</v>
      </c>
      <c r="L91" s="28">
        <f t="shared" si="21"/>
        <v>40950</v>
      </c>
      <c r="M91" s="28">
        <f t="shared" si="22"/>
        <v>40950</v>
      </c>
      <c r="N91" s="28">
        <f t="shared" si="23"/>
        <v>40950</v>
      </c>
      <c r="O91" s="2"/>
      <c r="P91" s="2"/>
      <c r="Q91" s="2"/>
      <c r="R91" s="2"/>
      <c r="S91" s="2"/>
    </row>
    <row r="92" spans="1:19" ht="24.95" customHeight="1" x14ac:dyDescent="0.2">
      <c r="A92" s="29" t="s">
        <v>92</v>
      </c>
      <c r="B92" s="24">
        <v>273000</v>
      </c>
      <c r="C92" s="28">
        <f t="shared" si="12"/>
        <v>22750</v>
      </c>
      <c r="D92" s="28">
        <f t="shared" si="13"/>
        <v>22750</v>
      </c>
      <c r="E92" s="28">
        <f t="shared" si="14"/>
        <v>22750</v>
      </c>
      <c r="F92" s="28">
        <f t="shared" si="15"/>
        <v>22750</v>
      </c>
      <c r="G92" s="28">
        <f t="shared" si="16"/>
        <v>22750</v>
      </c>
      <c r="H92" s="28">
        <f t="shared" si="17"/>
        <v>22750</v>
      </c>
      <c r="I92" s="28">
        <f t="shared" si="18"/>
        <v>22750</v>
      </c>
      <c r="J92" s="28">
        <f t="shared" si="19"/>
        <v>22750</v>
      </c>
      <c r="K92" s="28">
        <f t="shared" si="20"/>
        <v>22750</v>
      </c>
      <c r="L92" s="28">
        <f t="shared" si="21"/>
        <v>22750</v>
      </c>
      <c r="M92" s="28">
        <f t="shared" si="22"/>
        <v>22750</v>
      </c>
      <c r="N92" s="28">
        <f t="shared" si="23"/>
        <v>22750</v>
      </c>
      <c r="O92" s="2"/>
      <c r="P92" s="2"/>
      <c r="Q92" s="2"/>
      <c r="R92" s="2"/>
      <c r="S92" s="2"/>
    </row>
    <row r="93" spans="1:19" ht="24.95" customHeight="1" x14ac:dyDescent="0.2">
      <c r="A93" s="29" t="s">
        <v>93</v>
      </c>
      <c r="B93" s="24">
        <v>22932</v>
      </c>
      <c r="C93" s="28">
        <f t="shared" si="12"/>
        <v>1911</v>
      </c>
      <c r="D93" s="28">
        <f t="shared" si="13"/>
        <v>1911</v>
      </c>
      <c r="E93" s="28">
        <f t="shared" si="14"/>
        <v>1911</v>
      </c>
      <c r="F93" s="28">
        <f t="shared" si="15"/>
        <v>1911</v>
      </c>
      <c r="G93" s="28">
        <f t="shared" si="16"/>
        <v>1911</v>
      </c>
      <c r="H93" s="28">
        <f t="shared" si="17"/>
        <v>1911</v>
      </c>
      <c r="I93" s="28">
        <f t="shared" si="18"/>
        <v>1911</v>
      </c>
      <c r="J93" s="28">
        <f t="shared" si="19"/>
        <v>1911</v>
      </c>
      <c r="K93" s="28">
        <f t="shared" si="20"/>
        <v>1911</v>
      </c>
      <c r="L93" s="28">
        <f t="shared" si="21"/>
        <v>1911</v>
      </c>
      <c r="M93" s="28">
        <f t="shared" si="22"/>
        <v>1911</v>
      </c>
      <c r="N93" s="28">
        <f t="shared" si="23"/>
        <v>1911</v>
      </c>
      <c r="O93" s="2"/>
      <c r="P93" s="2"/>
      <c r="Q93" s="2"/>
      <c r="R93" s="2"/>
      <c r="S93" s="2"/>
    </row>
    <row r="94" spans="1:19" ht="24.95" customHeight="1" x14ac:dyDescent="0.2">
      <c r="A94" s="29" t="s">
        <v>94</v>
      </c>
      <c r="B94" s="24">
        <v>260000</v>
      </c>
      <c r="C94" s="28">
        <f t="shared" si="12"/>
        <v>21666.666666666668</v>
      </c>
      <c r="D94" s="28">
        <f t="shared" si="13"/>
        <v>21666.666666666668</v>
      </c>
      <c r="E94" s="28">
        <f t="shared" si="14"/>
        <v>21666.666666666668</v>
      </c>
      <c r="F94" s="28">
        <f t="shared" si="15"/>
        <v>21666.666666666668</v>
      </c>
      <c r="G94" s="28">
        <f t="shared" si="16"/>
        <v>21666.666666666668</v>
      </c>
      <c r="H94" s="28">
        <f t="shared" si="17"/>
        <v>21666.666666666668</v>
      </c>
      <c r="I94" s="28">
        <f t="shared" si="18"/>
        <v>21666.666666666668</v>
      </c>
      <c r="J94" s="28">
        <f t="shared" si="19"/>
        <v>21666.666666666668</v>
      </c>
      <c r="K94" s="28">
        <f t="shared" si="20"/>
        <v>21666.666666666668</v>
      </c>
      <c r="L94" s="28">
        <f t="shared" si="21"/>
        <v>21666.666666666668</v>
      </c>
      <c r="M94" s="28">
        <f t="shared" si="22"/>
        <v>21666.666666666668</v>
      </c>
      <c r="N94" s="28">
        <f t="shared" si="23"/>
        <v>21666.666666666668</v>
      </c>
      <c r="O94" s="2"/>
      <c r="P94" s="2"/>
      <c r="Q94" s="2"/>
      <c r="R94" s="2"/>
      <c r="S94" s="2"/>
    </row>
    <row r="95" spans="1:19" ht="24.95" customHeight="1" x14ac:dyDescent="0.2">
      <c r="A95" s="29" t="s">
        <v>95</v>
      </c>
      <c r="B95" s="24">
        <v>1977893</v>
      </c>
      <c r="C95" s="28">
        <f t="shared" si="12"/>
        <v>164824.41666666666</v>
      </c>
      <c r="D95" s="28">
        <f t="shared" si="13"/>
        <v>164824.41666666666</v>
      </c>
      <c r="E95" s="28">
        <f t="shared" si="14"/>
        <v>164824.41666666666</v>
      </c>
      <c r="F95" s="28">
        <f t="shared" si="15"/>
        <v>164824.41666666666</v>
      </c>
      <c r="G95" s="28">
        <f t="shared" si="16"/>
        <v>164824.41666666666</v>
      </c>
      <c r="H95" s="28">
        <f t="shared" si="17"/>
        <v>164824.41666666666</v>
      </c>
      <c r="I95" s="28">
        <f t="shared" si="18"/>
        <v>164824.41666666666</v>
      </c>
      <c r="J95" s="28">
        <f t="shared" si="19"/>
        <v>164824.41666666666</v>
      </c>
      <c r="K95" s="28">
        <f t="shared" si="20"/>
        <v>164824.41666666666</v>
      </c>
      <c r="L95" s="28">
        <f t="shared" si="21"/>
        <v>164824.41666666666</v>
      </c>
      <c r="M95" s="28">
        <f t="shared" si="22"/>
        <v>164824.41666666666</v>
      </c>
      <c r="N95" s="28">
        <f t="shared" si="23"/>
        <v>164824.41666666666</v>
      </c>
      <c r="O95" s="2"/>
      <c r="P95" s="2"/>
      <c r="Q95" s="2"/>
      <c r="R95" s="2"/>
      <c r="S95" s="2"/>
    </row>
    <row r="96" spans="1:19" ht="24.95" hidden="1" customHeight="1" x14ac:dyDescent="0.2">
      <c r="A96" s="29" t="s">
        <v>155</v>
      </c>
      <c r="B96" s="24">
        <v>0</v>
      </c>
      <c r="C96" s="28">
        <f t="shared" si="12"/>
        <v>0</v>
      </c>
      <c r="D96" s="28">
        <f t="shared" si="13"/>
        <v>0</v>
      </c>
      <c r="E96" s="28">
        <f t="shared" si="14"/>
        <v>0</v>
      </c>
      <c r="F96" s="28">
        <f t="shared" si="15"/>
        <v>0</v>
      </c>
      <c r="G96" s="28">
        <f t="shared" si="16"/>
        <v>0</v>
      </c>
      <c r="H96" s="28">
        <f t="shared" si="17"/>
        <v>0</v>
      </c>
      <c r="I96" s="28">
        <f t="shared" si="18"/>
        <v>0</v>
      </c>
      <c r="J96" s="28">
        <f t="shared" si="19"/>
        <v>0</v>
      </c>
      <c r="K96" s="28">
        <f t="shared" si="20"/>
        <v>0</v>
      </c>
      <c r="L96" s="28">
        <f t="shared" si="21"/>
        <v>0</v>
      </c>
      <c r="M96" s="28">
        <f t="shared" si="22"/>
        <v>0</v>
      </c>
      <c r="N96" s="28">
        <f t="shared" si="23"/>
        <v>0</v>
      </c>
      <c r="O96" s="2"/>
      <c r="P96" s="2"/>
      <c r="Q96" s="2"/>
      <c r="R96" s="2"/>
      <c r="S96" s="2"/>
    </row>
    <row r="97" spans="1:19" ht="24.95" customHeight="1" x14ac:dyDescent="0.2">
      <c r="A97" s="29" t="s">
        <v>96</v>
      </c>
      <c r="B97" s="24">
        <v>1</v>
      </c>
      <c r="C97" s="28">
        <f t="shared" si="12"/>
        <v>8.3333333333333329E-2</v>
      </c>
      <c r="D97" s="28">
        <f t="shared" si="13"/>
        <v>8.3333333333333329E-2</v>
      </c>
      <c r="E97" s="28">
        <f t="shared" si="14"/>
        <v>8.3333333333333329E-2</v>
      </c>
      <c r="F97" s="28">
        <f t="shared" si="15"/>
        <v>8.3333333333333329E-2</v>
      </c>
      <c r="G97" s="28">
        <f t="shared" si="16"/>
        <v>8.3333333333333329E-2</v>
      </c>
      <c r="H97" s="28">
        <f t="shared" si="17"/>
        <v>8.3333333333333329E-2</v>
      </c>
      <c r="I97" s="28">
        <f t="shared" si="18"/>
        <v>8.3333333333333329E-2</v>
      </c>
      <c r="J97" s="28">
        <f t="shared" si="19"/>
        <v>8.3333333333333329E-2</v>
      </c>
      <c r="K97" s="28">
        <f t="shared" si="20"/>
        <v>8.3333333333333329E-2</v>
      </c>
      <c r="L97" s="28">
        <f t="shared" si="21"/>
        <v>8.3333333333333329E-2</v>
      </c>
      <c r="M97" s="28">
        <f t="shared" si="22"/>
        <v>8.3333333333333329E-2</v>
      </c>
      <c r="N97" s="28">
        <f t="shared" si="23"/>
        <v>8.3333333333333329E-2</v>
      </c>
      <c r="O97" s="2"/>
      <c r="P97" s="2"/>
      <c r="Q97" s="2"/>
      <c r="R97" s="2"/>
      <c r="S97" s="2"/>
    </row>
    <row r="98" spans="1:19" ht="24.95" customHeight="1" x14ac:dyDescent="0.2">
      <c r="A98" s="26" t="s">
        <v>97</v>
      </c>
      <c r="B98" s="27">
        <v>4375294</v>
      </c>
      <c r="C98" s="28">
        <f t="shared" si="12"/>
        <v>364607.83333333331</v>
      </c>
      <c r="D98" s="28">
        <f t="shared" si="13"/>
        <v>364607.83333333331</v>
      </c>
      <c r="E98" s="28">
        <f t="shared" si="14"/>
        <v>364607.83333333331</v>
      </c>
      <c r="F98" s="28">
        <f t="shared" si="15"/>
        <v>364607.83333333331</v>
      </c>
      <c r="G98" s="28">
        <f t="shared" si="16"/>
        <v>364607.83333333331</v>
      </c>
      <c r="H98" s="28">
        <f t="shared" si="17"/>
        <v>364607.83333333331</v>
      </c>
      <c r="I98" s="28">
        <f t="shared" si="18"/>
        <v>364607.83333333331</v>
      </c>
      <c r="J98" s="28">
        <f t="shared" si="19"/>
        <v>364607.83333333331</v>
      </c>
      <c r="K98" s="28">
        <f t="shared" si="20"/>
        <v>364607.83333333331</v>
      </c>
      <c r="L98" s="28">
        <f t="shared" si="21"/>
        <v>364607.83333333331</v>
      </c>
      <c r="M98" s="28">
        <f t="shared" si="22"/>
        <v>364607.83333333331</v>
      </c>
      <c r="N98" s="28">
        <f t="shared" si="23"/>
        <v>364607.83333333331</v>
      </c>
      <c r="O98" s="2"/>
      <c r="P98" s="2"/>
      <c r="Q98" s="2"/>
      <c r="R98" s="2"/>
      <c r="S98" s="2"/>
    </row>
    <row r="99" spans="1:19" ht="24.95" customHeight="1" x14ac:dyDescent="0.2">
      <c r="A99" s="29" t="s">
        <v>98</v>
      </c>
      <c r="B99" s="24">
        <v>679588</v>
      </c>
      <c r="C99" s="28">
        <f t="shared" si="12"/>
        <v>56632.333333333336</v>
      </c>
      <c r="D99" s="28">
        <f t="shared" si="13"/>
        <v>56632.333333333336</v>
      </c>
      <c r="E99" s="28">
        <f t="shared" si="14"/>
        <v>56632.333333333336</v>
      </c>
      <c r="F99" s="28">
        <f t="shared" si="15"/>
        <v>56632.333333333336</v>
      </c>
      <c r="G99" s="28">
        <f t="shared" si="16"/>
        <v>56632.333333333336</v>
      </c>
      <c r="H99" s="28">
        <f t="shared" si="17"/>
        <v>56632.333333333336</v>
      </c>
      <c r="I99" s="28">
        <f t="shared" si="18"/>
        <v>56632.333333333336</v>
      </c>
      <c r="J99" s="28">
        <f t="shared" si="19"/>
        <v>56632.333333333336</v>
      </c>
      <c r="K99" s="28">
        <f t="shared" si="20"/>
        <v>56632.333333333336</v>
      </c>
      <c r="L99" s="28">
        <f t="shared" si="21"/>
        <v>56632.333333333336</v>
      </c>
      <c r="M99" s="28">
        <f t="shared" si="22"/>
        <v>56632.333333333336</v>
      </c>
      <c r="N99" s="28">
        <f t="shared" si="23"/>
        <v>56632.333333333336</v>
      </c>
      <c r="O99" s="2"/>
      <c r="P99" s="2"/>
      <c r="Q99" s="2"/>
      <c r="R99" s="2"/>
      <c r="S99" s="2"/>
    </row>
    <row r="100" spans="1:19" ht="24.95" customHeight="1" x14ac:dyDescent="0.2">
      <c r="A100" s="29" t="s">
        <v>99</v>
      </c>
      <c r="B100" s="24">
        <v>538200</v>
      </c>
      <c r="C100" s="28">
        <f t="shared" si="12"/>
        <v>44850</v>
      </c>
      <c r="D100" s="28">
        <f t="shared" si="13"/>
        <v>44850</v>
      </c>
      <c r="E100" s="28">
        <f t="shared" si="14"/>
        <v>44850</v>
      </c>
      <c r="F100" s="28">
        <f t="shared" si="15"/>
        <v>44850</v>
      </c>
      <c r="G100" s="28">
        <f t="shared" si="16"/>
        <v>44850</v>
      </c>
      <c r="H100" s="28">
        <f t="shared" si="17"/>
        <v>44850</v>
      </c>
      <c r="I100" s="28">
        <f t="shared" si="18"/>
        <v>44850</v>
      </c>
      <c r="J100" s="28">
        <f t="shared" si="19"/>
        <v>44850</v>
      </c>
      <c r="K100" s="28">
        <f t="shared" si="20"/>
        <v>44850</v>
      </c>
      <c r="L100" s="28">
        <f t="shared" si="21"/>
        <v>44850</v>
      </c>
      <c r="M100" s="28">
        <f t="shared" si="22"/>
        <v>44850</v>
      </c>
      <c r="N100" s="28">
        <f t="shared" si="23"/>
        <v>44850</v>
      </c>
      <c r="O100" s="2"/>
      <c r="P100" s="2"/>
      <c r="Q100" s="2"/>
      <c r="R100" s="2"/>
      <c r="S100" s="2"/>
    </row>
    <row r="101" spans="1:19" ht="24.95" customHeight="1" x14ac:dyDescent="0.2">
      <c r="A101" s="29" t="s">
        <v>100</v>
      </c>
      <c r="B101" s="24">
        <v>248648</v>
      </c>
      <c r="C101" s="28">
        <f t="shared" si="12"/>
        <v>20720.666666666668</v>
      </c>
      <c r="D101" s="28">
        <f t="shared" si="13"/>
        <v>20720.666666666668</v>
      </c>
      <c r="E101" s="28">
        <f t="shared" si="14"/>
        <v>20720.666666666668</v>
      </c>
      <c r="F101" s="28">
        <f t="shared" si="15"/>
        <v>20720.666666666668</v>
      </c>
      <c r="G101" s="28">
        <f t="shared" si="16"/>
        <v>20720.666666666668</v>
      </c>
      <c r="H101" s="28">
        <f t="shared" si="17"/>
        <v>20720.666666666668</v>
      </c>
      <c r="I101" s="28">
        <f t="shared" si="18"/>
        <v>20720.666666666668</v>
      </c>
      <c r="J101" s="28">
        <f t="shared" si="19"/>
        <v>20720.666666666668</v>
      </c>
      <c r="K101" s="28">
        <f t="shared" si="20"/>
        <v>20720.666666666668</v>
      </c>
      <c r="L101" s="28">
        <f t="shared" si="21"/>
        <v>20720.666666666668</v>
      </c>
      <c r="M101" s="28">
        <f t="shared" si="22"/>
        <v>20720.666666666668</v>
      </c>
      <c r="N101" s="28">
        <f t="shared" si="23"/>
        <v>20720.666666666668</v>
      </c>
      <c r="O101" s="2"/>
      <c r="P101" s="2"/>
      <c r="Q101" s="2"/>
      <c r="R101" s="2"/>
      <c r="S101" s="2"/>
    </row>
    <row r="102" spans="1:19" ht="24.95" customHeight="1" x14ac:dyDescent="0.2">
      <c r="A102" s="29" t="s">
        <v>101</v>
      </c>
      <c r="B102" s="24">
        <v>312156</v>
      </c>
      <c r="C102" s="28">
        <f t="shared" si="12"/>
        <v>26013</v>
      </c>
      <c r="D102" s="28">
        <f t="shared" si="13"/>
        <v>26013</v>
      </c>
      <c r="E102" s="28">
        <f t="shared" si="14"/>
        <v>26013</v>
      </c>
      <c r="F102" s="28">
        <f t="shared" si="15"/>
        <v>26013</v>
      </c>
      <c r="G102" s="28">
        <f t="shared" si="16"/>
        <v>26013</v>
      </c>
      <c r="H102" s="28">
        <f t="shared" si="17"/>
        <v>26013</v>
      </c>
      <c r="I102" s="28">
        <f t="shared" si="18"/>
        <v>26013</v>
      </c>
      <c r="J102" s="28">
        <f t="shared" si="19"/>
        <v>26013</v>
      </c>
      <c r="K102" s="28">
        <f t="shared" si="20"/>
        <v>26013</v>
      </c>
      <c r="L102" s="28">
        <f t="shared" si="21"/>
        <v>26013</v>
      </c>
      <c r="M102" s="28">
        <f t="shared" si="22"/>
        <v>26013</v>
      </c>
      <c r="N102" s="28">
        <f t="shared" si="23"/>
        <v>26013</v>
      </c>
      <c r="O102" s="2"/>
      <c r="P102" s="2"/>
      <c r="Q102" s="2"/>
      <c r="R102" s="2"/>
      <c r="S102" s="2"/>
    </row>
    <row r="103" spans="1:19" ht="24.95" customHeight="1" x14ac:dyDescent="0.2">
      <c r="A103" s="29" t="s">
        <v>102</v>
      </c>
      <c r="B103" s="24">
        <v>398268</v>
      </c>
      <c r="C103" s="28">
        <f t="shared" si="12"/>
        <v>33189</v>
      </c>
      <c r="D103" s="28">
        <f t="shared" si="13"/>
        <v>33189</v>
      </c>
      <c r="E103" s="28">
        <f t="shared" si="14"/>
        <v>33189</v>
      </c>
      <c r="F103" s="28">
        <f t="shared" si="15"/>
        <v>33189</v>
      </c>
      <c r="G103" s="28">
        <f t="shared" si="16"/>
        <v>33189</v>
      </c>
      <c r="H103" s="28">
        <f t="shared" si="17"/>
        <v>33189</v>
      </c>
      <c r="I103" s="28">
        <f t="shared" si="18"/>
        <v>33189</v>
      </c>
      <c r="J103" s="28">
        <f t="shared" si="19"/>
        <v>33189</v>
      </c>
      <c r="K103" s="28">
        <f t="shared" si="20"/>
        <v>33189</v>
      </c>
      <c r="L103" s="28">
        <f t="shared" si="21"/>
        <v>33189</v>
      </c>
      <c r="M103" s="28">
        <f t="shared" si="22"/>
        <v>33189</v>
      </c>
      <c r="N103" s="28">
        <f t="shared" si="23"/>
        <v>33189</v>
      </c>
      <c r="O103" s="2"/>
      <c r="P103" s="2"/>
      <c r="Q103" s="2"/>
      <c r="R103" s="2"/>
      <c r="S103" s="2"/>
    </row>
    <row r="104" spans="1:19" ht="24.95" customHeight="1" x14ac:dyDescent="0.2">
      <c r="A104" s="29" t="s">
        <v>103</v>
      </c>
      <c r="B104" s="24">
        <v>193753</v>
      </c>
      <c r="C104" s="28">
        <f t="shared" si="12"/>
        <v>16146.083333333334</v>
      </c>
      <c r="D104" s="28">
        <f t="shared" si="13"/>
        <v>16146.083333333334</v>
      </c>
      <c r="E104" s="28">
        <f t="shared" si="14"/>
        <v>16146.083333333334</v>
      </c>
      <c r="F104" s="28">
        <f t="shared" si="15"/>
        <v>16146.083333333334</v>
      </c>
      <c r="G104" s="28">
        <f t="shared" si="16"/>
        <v>16146.083333333334</v>
      </c>
      <c r="H104" s="28">
        <f t="shared" si="17"/>
        <v>16146.083333333334</v>
      </c>
      <c r="I104" s="28">
        <f t="shared" si="18"/>
        <v>16146.083333333334</v>
      </c>
      <c r="J104" s="28">
        <f t="shared" si="19"/>
        <v>16146.083333333334</v>
      </c>
      <c r="K104" s="28">
        <f t="shared" si="20"/>
        <v>16146.083333333334</v>
      </c>
      <c r="L104" s="28">
        <f t="shared" si="21"/>
        <v>16146.083333333334</v>
      </c>
      <c r="M104" s="28">
        <f t="shared" si="22"/>
        <v>16146.083333333334</v>
      </c>
      <c r="N104" s="28">
        <f t="shared" si="23"/>
        <v>16146.083333333334</v>
      </c>
      <c r="O104" s="2"/>
      <c r="P104" s="2"/>
      <c r="Q104" s="2"/>
      <c r="R104" s="2"/>
      <c r="S104" s="2"/>
    </row>
    <row r="105" spans="1:19" ht="24.95" customHeight="1" x14ac:dyDescent="0.2">
      <c r="A105" s="29" t="s">
        <v>104</v>
      </c>
      <c r="B105" s="24">
        <v>322920</v>
      </c>
      <c r="C105" s="28">
        <f t="shared" si="12"/>
        <v>26910</v>
      </c>
      <c r="D105" s="28">
        <f t="shared" si="13"/>
        <v>26910</v>
      </c>
      <c r="E105" s="28">
        <f t="shared" si="14"/>
        <v>26910</v>
      </c>
      <c r="F105" s="28">
        <f t="shared" si="15"/>
        <v>26910</v>
      </c>
      <c r="G105" s="28">
        <f t="shared" si="16"/>
        <v>26910</v>
      </c>
      <c r="H105" s="28">
        <f t="shared" si="17"/>
        <v>26910</v>
      </c>
      <c r="I105" s="28">
        <f t="shared" si="18"/>
        <v>26910</v>
      </c>
      <c r="J105" s="28">
        <f t="shared" si="19"/>
        <v>26910</v>
      </c>
      <c r="K105" s="28">
        <f t="shared" si="20"/>
        <v>26910</v>
      </c>
      <c r="L105" s="28">
        <f t="shared" si="21"/>
        <v>26910</v>
      </c>
      <c r="M105" s="28">
        <f t="shared" si="22"/>
        <v>26910</v>
      </c>
      <c r="N105" s="28">
        <f t="shared" si="23"/>
        <v>26910</v>
      </c>
      <c r="O105" s="2"/>
      <c r="P105" s="2"/>
      <c r="Q105" s="2"/>
      <c r="R105" s="2"/>
      <c r="S105" s="2"/>
    </row>
    <row r="106" spans="1:19" ht="24.95" customHeight="1" x14ac:dyDescent="0.2">
      <c r="A106" s="29" t="s">
        <v>105</v>
      </c>
      <c r="B106" s="24">
        <v>129979</v>
      </c>
      <c r="C106" s="28">
        <f t="shared" si="12"/>
        <v>10831.583333333334</v>
      </c>
      <c r="D106" s="28">
        <f t="shared" si="13"/>
        <v>10831.583333333334</v>
      </c>
      <c r="E106" s="28">
        <f t="shared" si="14"/>
        <v>10831.583333333334</v>
      </c>
      <c r="F106" s="28">
        <f t="shared" si="15"/>
        <v>10831.583333333334</v>
      </c>
      <c r="G106" s="28">
        <f t="shared" si="16"/>
        <v>10831.583333333334</v>
      </c>
      <c r="H106" s="28">
        <f t="shared" si="17"/>
        <v>10831.583333333334</v>
      </c>
      <c r="I106" s="28">
        <f t="shared" si="18"/>
        <v>10831.583333333334</v>
      </c>
      <c r="J106" s="28">
        <f t="shared" si="19"/>
        <v>10831.583333333334</v>
      </c>
      <c r="K106" s="28">
        <f t="shared" si="20"/>
        <v>10831.583333333334</v>
      </c>
      <c r="L106" s="28">
        <f t="shared" si="21"/>
        <v>10831.583333333334</v>
      </c>
      <c r="M106" s="28">
        <f t="shared" si="22"/>
        <v>10831.583333333334</v>
      </c>
      <c r="N106" s="28">
        <f t="shared" si="23"/>
        <v>10831.583333333334</v>
      </c>
      <c r="O106" s="2"/>
      <c r="P106" s="2"/>
      <c r="Q106" s="2"/>
      <c r="R106" s="2"/>
      <c r="S106" s="2"/>
    </row>
    <row r="107" spans="1:19" ht="24.95" customHeight="1" x14ac:dyDescent="0.2">
      <c r="A107" s="29" t="s">
        <v>106</v>
      </c>
      <c r="B107" s="24">
        <v>220397</v>
      </c>
      <c r="C107" s="28">
        <f t="shared" si="12"/>
        <v>18366.416666666668</v>
      </c>
      <c r="D107" s="28">
        <f t="shared" si="13"/>
        <v>18366.416666666668</v>
      </c>
      <c r="E107" s="28">
        <f t="shared" si="14"/>
        <v>18366.416666666668</v>
      </c>
      <c r="F107" s="28">
        <f t="shared" si="15"/>
        <v>18366.416666666668</v>
      </c>
      <c r="G107" s="28">
        <f t="shared" si="16"/>
        <v>18366.416666666668</v>
      </c>
      <c r="H107" s="28">
        <f t="shared" si="17"/>
        <v>18366.416666666668</v>
      </c>
      <c r="I107" s="28">
        <f t="shared" si="18"/>
        <v>18366.416666666668</v>
      </c>
      <c r="J107" s="28">
        <f t="shared" si="19"/>
        <v>18366.416666666668</v>
      </c>
      <c r="K107" s="28">
        <f t="shared" si="20"/>
        <v>18366.416666666668</v>
      </c>
      <c r="L107" s="28">
        <f t="shared" si="21"/>
        <v>18366.416666666668</v>
      </c>
      <c r="M107" s="28">
        <f t="shared" si="22"/>
        <v>18366.416666666668</v>
      </c>
      <c r="N107" s="28">
        <f t="shared" si="23"/>
        <v>18366.416666666668</v>
      </c>
      <c r="O107" s="2"/>
      <c r="P107" s="2"/>
      <c r="Q107" s="2"/>
      <c r="R107" s="2"/>
      <c r="S107" s="2"/>
    </row>
    <row r="108" spans="1:19" ht="24.95" customHeight="1" x14ac:dyDescent="0.2">
      <c r="A108" s="29" t="s">
        <v>107</v>
      </c>
      <c r="B108" s="24">
        <v>305157</v>
      </c>
      <c r="C108" s="28">
        <f t="shared" si="12"/>
        <v>25429.75</v>
      </c>
      <c r="D108" s="28">
        <f t="shared" si="13"/>
        <v>25429.75</v>
      </c>
      <c r="E108" s="28">
        <f t="shared" si="14"/>
        <v>25429.75</v>
      </c>
      <c r="F108" s="28">
        <f t="shared" si="15"/>
        <v>25429.75</v>
      </c>
      <c r="G108" s="28">
        <f t="shared" si="16"/>
        <v>25429.75</v>
      </c>
      <c r="H108" s="28">
        <f t="shared" si="17"/>
        <v>25429.75</v>
      </c>
      <c r="I108" s="28">
        <f t="shared" si="18"/>
        <v>25429.75</v>
      </c>
      <c r="J108" s="28">
        <f t="shared" si="19"/>
        <v>25429.75</v>
      </c>
      <c r="K108" s="28">
        <f t="shared" si="20"/>
        <v>25429.75</v>
      </c>
      <c r="L108" s="28">
        <f t="shared" si="21"/>
        <v>25429.75</v>
      </c>
      <c r="M108" s="28">
        <f t="shared" si="22"/>
        <v>25429.75</v>
      </c>
      <c r="N108" s="28">
        <f t="shared" si="23"/>
        <v>25429.75</v>
      </c>
      <c r="O108" s="2"/>
      <c r="P108" s="2"/>
      <c r="Q108" s="2"/>
      <c r="R108" s="2"/>
      <c r="S108" s="2"/>
    </row>
    <row r="109" spans="1:19" ht="24.95" customHeight="1" x14ac:dyDescent="0.2">
      <c r="A109" s="29" t="s">
        <v>108</v>
      </c>
      <c r="B109" s="24">
        <v>146931</v>
      </c>
      <c r="C109" s="28">
        <f t="shared" si="12"/>
        <v>12244.25</v>
      </c>
      <c r="D109" s="28">
        <f t="shared" si="13"/>
        <v>12244.25</v>
      </c>
      <c r="E109" s="28">
        <f t="shared" si="14"/>
        <v>12244.25</v>
      </c>
      <c r="F109" s="28">
        <f t="shared" si="15"/>
        <v>12244.25</v>
      </c>
      <c r="G109" s="28">
        <f t="shared" si="16"/>
        <v>12244.25</v>
      </c>
      <c r="H109" s="28">
        <f t="shared" si="17"/>
        <v>12244.25</v>
      </c>
      <c r="I109" s="28">
        <f t="shared" si="18"/>
        <v>12244.25</v>
      </c>
      <c r="J109" s="28">
        <f t="shared" si="19"/>
        <v>12244.25</v>
      </c>
      <c r="K109" s="28">
        <f t="shared" si="20"/>
        <v>12244.25</v>
      </c>
      <c r="L109" s="28">
        <f t="shared" si="21"/>
        <v>12244.25</v>
      </c>
      <c r="M109" s="28">
        <f t="shared" si="22"/>
        <v>12244.25</v>
      </c>
      <c r="N109" s="28">
        <f t="shared" si="23"/>
        <v>12244.25</v>
      </c>
      <c r="O109" s="2"/>
      <c r="P109" s="2"/>
      <c r="Q109" s="2"/>
      <c r="R109" s="2"/>
      <c r="S109" s="2"/>
    </row>
    <row r="110" spans="1:19" ht="24.95" customHeight="1" x14ac:dyDescent="0.2">
      <c r="A110" s="29" t="s">
        <v>109</v>
      </c>
      <c r="B110" s="24">
        <v>169530</v>
      </c>
      <c r="C110" s="28">
        <f t="shared" si="12"/>
        <v>14127.5</v>
      </c>
      <c r="D110" s="28">
        <f t="shared" si="13"/>
        <v>14127.5</v>
      </c>
      <c r="E110" s="28">
        <f t="shared" si="14"/>
        <v>14127.5</v>
      </c>
      <c r="F110" s="28">
        <f t="shared" si="15"/>
        <v>14127.5</v>
      </c>
      <c r="G110" s="28">
        <f t="shared" si="16"/>
        <v>14127.5</v>
      </c>
      <c r="H110" s="28">
        <f t="shared" si="17"/>
        <v>14127.5</v>
      </c>
      <c r="I110" s="28">
        <f t="shared" si="18"/>
        <v>14127.5</v>
      </c>
      <c r="J110" s="28">
        <f t="shared" si="19"/>
        <v>14127.5</v>
      </c>
      <c r="K110" s="28">
        <f t="shared" si="20"/>
        <v>14127.5</v>
      </c>
      <c r="L110" s="28">
        <f t="shared" si="21"/>
        <v>14127.5</v>
      </c>
      <c r="M110" s="28">
        <f t="shared" si="22"/>
        <v>14127.5</v>
      </c>
      <c r="N110" s="28">
        <f t="shared" si="23"/>
        <v>14127.5</v>
      </c>
      <c r="O110" s="2"/>
      <c r="P110" s="2"/>
      <c r="Q110" s="2"/>
      <c r="R110" s="2"/>
      <c r="S110" s="2"/>
    </row>
    <row r="111" spans="1:19" ht="24.95" customHeight="1" x14ac:dyDescent="0.2">
      <c r="A111" s="29" t="s">
        <v>110</v>
      </c>
      <c r="B111" s="24">
        <v>635024</v>
      </c>
      <c r="C111" s="28">
        <f t="shared" si="12"/>
        <v>52918.666666666664</v>
      </c>
      <c r="D111" s="28">
        <f t="shared" si="13"/>
        <v>52918.666666666664</v>
      </c>
      <c r="E111" s="28">
        <f t="shared" si="14"/>
        <v>52918.666666666664</v>
      </c>
      <c r="F111" s="28">
        <f t="shared" si="15"/>
        <v>52918.666666666664</v>
      </c>
      <c r="G111" s="28">
        <f t="shared" si="16"/>
        <v>52918.666666666664</v>
      </c>
      <c r="H111" s="28">
        <f t="shared" si="17"/>
        <v>52918.666666666664</v>
      </c>
      <c r="I111" s="28">
        <f t="shared" si="18"/>
        <v>52918.666666666664</v>
      </c>
      <c r="J111" s="28">
        <f t="shared" si="19"/>
        <v>52918.666666666664</v>
      </c>
      <c r="K111" s="28">
        <f t="shared" si="20"/>
        <v>52918.666666666664</v>
      </c>
      <c r="L111" s="28">
        <f t="shared" si="21"/>
        <v>52918.666666666664</v>
      </c>
      <c r="M111" s="28">
        <f t="shared" si="22"/>
        <v>52918.666666666664</v>
      </c>
      <c r="N111" s="28">
        <f t="shared" si="23"/>
        <v>52918.666666666664</v>
      </c>
      <c r="O111" s="2"/>
      <c r="P111" s="2"/>
      <c r="Q111" s="2"/>
      <c r="R111" s="2"/>
      <c r="S111" s="2"/>
    </row>
    <row r="112" spans="1:19" ht="24.95" customHeight="1" x14ac:dyDescent="0.2">
      <c r="A112" s="29" t="s">
        <v>111</v>
      </c>
      <c r="B112" s="24">
        <v>45396</v>
      </c>
      <c r="C112" s="28">
        <f t="shared" si="12"/>
        <v>3783</v>
      </c>
      <c r="D112" s="28">
        <f t="shared" si="13"/>
        <v>3783</v>
      </c>
      <c r="E112" s="28">
        <f t="shared" si="14"/>
        <v>3783</v>
      </c>
      <c r="F112" s="28">
        <f t="shared" si="15"/>
        <v>3783</v>
      </c>
      <c r="G112" s="28">
        <f t="shared" si="16"/>
        <v>3783</v>
      </c>
      <c r="H112" s="28">
        <f t="shared" si="17"/>
        <v>3783</v>
      </c>
      <c r="I112" s="28">
        <f t="shared" si="18"/>
        <v>3783</v>
      </c>
      <c r="J112" s="28">
        <f t="shared" si="19"/>
        <v>3783</v>
      </c>
      <c r="K112" s="28">
        <f t="shared" si="20"/>
        <v>3783</v>
      </c>
      <c r="L112" s="28">
        <f t="shared" si="21"/>
        <v>3783</v>
      </c>
      <c r="M112" s="28">
        <f t="shared" si="22"/>
        <v>3783</v>
      </c>
      <c r="N112" s="28">
        <f t="shared" si="23"/>
        <v>3783</v>
      </c>
      <c r="O112" s="2"/>
      <c r="P112" s="2"/>
      <c r="Q112" s="2"/>
      <c r="R112" s="2"/>
      <c r="S112" s="2"/>
    </row>
    <row r="113" spans="1:19" ht="24.95" customHeight="1" x14ac:dyDescent="0.2">
      <c r="A113" s="29" t="s">
        <v>112</v>
      </c>
      <c r="B113" s="24">
        <v>28255</v>
      </c>
      <c r="C113" s="28">
        <f t="shared" si="12"/>
        <v>2354.5833333333335</v>
      </c>
      <c r="D113" s="28">
        <f t="shared" si="13"/>
        <v>2354.5833333333335</v>
      </c>
      <c r="E113" s="28">
        <f t="shared" si="14"/>
        <v>2354.5833333333335</v>
      </c>
      <c r="F113" s="28">
        <f t="shared" si="15"/>
        <v>2354.5833333333335</v>
      </c>
      <c r="G113" s="28">
        <f t="shared" si="16"/>
        <v>2354.5833333333335</v>
      </c>
      <c r="H113" s="28">
        <f t="shared" si="17"/>
        <v>2354.5833333333335</v>
      </c>
      <c r="I113" s="28">
        <f t="shared" si="18"/>
        <v>2354.5833333333335</v>
      </c>
      <c r="J113" s="28">
        <f t="shared" si="19"/>
        <v>2354.5833333333335</v>
      </c>
      <c r="K113" s="28">
        <f t="shared" si="20"/>
        <v>2354.5833333333335</v>
      </c>
      <c r="L113" s="28">
        <f t="shared" si="21"/>
        <v>2354.5833333333335</v>
      </c>
      <c r="M113" s="28">
        <f t="shared" si="22"/>
        <v>2354.5833333333335</v>
      </c>
      <c r="N113" s="28">
        <f t="shared" si="23"/>
        <v>2354.5833333333335</v>
      </c>
      <c r="O113" s="2"/>
      <c r="P113" s="2"/>
      <c r="Q113" s="2"/>
      <c r="R113" s="2"/>
      <c r="S113" s="2"/>
    </row>
    <row r="114" spans="1:19" ht="24.95" customHeight="1" thickBot="1" x14ac:dyDescent="0.25">
      <c r="A114" s="19" t="s">
        <v>113</v>
      </c>
      <c r="B114" s="24">
        <v>1092</v>
      </c>
      <c r="C114" s="28">
        <f t="shared" si="12"/>
        <v>91</v>
      </c>
      <c r="D114" s="28">
        <f t="shared" si="13"/>
        <v>91</v>
      </c>
      <c r="E114" s="28">
        <f t="shared" si="14"/>
        <v>91</v>
      </c>
      <c r="F114" s="28">
        <f t="shared" si="15"/>
        <v>91</v>
      </c>
      <c r="G114" s="28">
        <f t="shared" si="16"/>
        <v>91</v>
      </c>
      <c r="H114" s="28">
        <f t="shared" si="17"/>
        <v>91</v>
      </c>
      <c r="I114" s="28">
        <f t="shared" si="18"/>
        <v>91</v>
      </c>
      <c r="J114" s="28">
        <f t="shared" si="19"/>
        <v>91</v>
      </c>
      <c r="K114" s="28">
        <f t="shared" si="20"/>
        <v>91</v>
      </c>
      <c r="L114" s="28">
        <f t="shared" si="21"/>
        <v>91</v>
      </c>
      <c r="M114" s="28">
        <f t="shared" si="22"/>
        <v>91</v>
      </c>
      <c r="N114" s="28">
        <f t="shared" si="23"/>
        <v>91</v>
      </c>
      <c r="O114" s="2"/>
      <c r="P114" s="2"/>
      <c r="Q114" s="2"/>
      <c r="R114" s="2"/>
      <c r="S114" s="2"/>
    </row>
    <row r="115" spans="1:19" ht="24.95" customHeight="1" thickBot="1" x14ac:dyDescent="0.25">
      <c r="A115" s="31" t="s">
        <v>114</v>
      </c>
      <c r="B115" s="32">
        <v>11541274</v>
      </c>
      <c r="C115" s="33">
        <f t="shared" si="12"/>
        <v>961772.83333333337</v>
      </c>
      <c r="D115" s="33">
        <f t="shared" si="13"/>
        <v>961772.83333333337</v>
      </c>
      <c r="E115" s="33">
        <f t="shared" si="14"/>
        <v>961772.83333333337</v>
      </c>
      <c r="F115" s="33">
        <f t="shared" si="15"/>
        <v>961772.83333333337</v>
      </c>
      <c r="G115" s="33">
        <f t="shared" si="16"/>
        <v>961772.83333333337</v>
      </c>
      <c r="H115" s="33">
        <f t="shared" si="17"/>
        <v>961772.83333333337</v>
      </c>
      <c r="I115" s="33">
        <f t="shared" si="18"/>
        <v>961772.83333333337</v>
      </c>
      <c r="J115" s="33">
        <f t="shared" si="19"/>
        <v>961772.83333333337</v>
      </c>
      <c r="K115" s="33">
        <f t="shared" si="20"/>
        <v>961772.83333333337</v>
      </c>
      <c r="L115" s="33">
        <f t="shared" si="21"/>
        <v>961772.83333333337</v>
      </c>
      <c r="M115" s="33">
        <f t="shared" si="22"/>
        <v>961772.83333333337</v>
      </c>
      <c r="N115" s="33">
        <f t="shared" si="23"/>
        <v>961772.83333333337</v>
      </c>
      <c r="O115" s="2"/>
      <c r="P115" s="2"/>
      <c r="Q115" s="2"/>
      <c r="R115" s="2"/>
      <c r="S115" s="2"/>
    </row>
    <row r="116" spans="1:19" ht="24.95" customHeight="1" x14ac:dyDescent="0.2">
      <c r="A116" s="23" t="s">
        <v>10</v>
      </c>
      <c r="B116" s="24"/>
      <c r="C116" s="28">
        <f t="shared" si="12"/>
        <v>0</v>
      </c>
      <c r="D116" s="28">
        <f t="shared" si="13"/>
        <v>0</v>
      </c>
      <c r="E116" s="28">
        <f t="shared" si="14"/>
        <v>0</v>
      </c>
      <c r="F116" s="28">
        <f t="shared" si="15"/>
        <v>0</v>
      </c>
      <c r="G116" s="28">
        <f t="shared" si="16"/>
        <v>0</v>
      </c>
      <c r="H116" s="28">
        <f t="shared" si="17"/>
        <v>0</v>
      </c>
      <c r="I116" s="28">
        <f t="shared" si="18"/>
        <v>0</v>
      </c>
      <c r="J116" s="28">
        <f t="shared" si="19"/>
        <v>0</v>
      </c>
      <c r="K116" s="28">
        <f t="shared" si="20"/>
        <v>0</v>
      </c>
      <c r="L116" s="28">
        <f t="shared" si="21"/>
        <v>0</v>
      </c>
      <c r="M116" s="28">
        <f t="shared" si="22"/>
        <v>0</v>
      </c>
      <c r="N116" s="28">
        <f t="shared" si="23"/>
        <v>0</v>
      </c>
      <c r="O116" s="2"/>
      <c r="P116" s="2"/>
      <c r="Q116" s="2"/>
      <c r="R116" s="2"/>
      <c r="S116" s="2"/>
    </row>
    <row r="117" spans="1:19" ht="24.95" customHeight="1" x14ac:dyDescent="0.2">
      <c r="A117" s="17" t="s">
        <v>10</v>
      </c>
      <c r="B117" s="27"/>
      <c r="C117" s="28">
        <f t="shared" si="12"/>
        <v>0</v>
      </c>
      <c r="D117" s="28">
        <f t="shared" si="13"/>
        <v>0</v>
      </c>
      <c r="E117" s="28">
        <f t="shared" si="14"/>
        <v>0</v>
      </c>
      <c r="F117" s="28">
        <f t="shared" si="15"/>
        <v>0</v>
      </c>
      <c r="G117" s="28">
        <f t="shared" si="16"/>
        <v>0</v>
      </c>
      <c r="H117" s="28">
        <f t="shared" si="17"/>
        <v>0</v>
      </c>
      <c r="I117" s="28">
        <f t="shared" si="18"/>
        <v>0</v>
      </c>
      <c r="J117" s="28">
        <f t="shared" si="19"/>
        <v>0</v>
      </c>
      <c r="K117" s="28">
        <f t="shared" si="20"/>
        <v>0</v>
      </c>
      <c r="L117" s="28">
        <f t="shared" si="21"/>
        <v>0</v>
      </c>
      <c r="M117" s="28">
        <f t="shared" si="22"/>
        <v>0</v>
      </c>
      <c r="N117" s="28">
        <f t="shared" si="23"/>
        <v>0</v>
      </c>
      <c r="O117" s="2"/>
      <c r="P117" s="2"/>
      <c r="Q117" s="2"/>
      <c r="R117" s="2"/>
      <c r="S117" s="2"/>
    </row>
    <row r="118" spans="1:19" ht="24.95" customHeight="1" x14ac:dyDescent="0.2">
      <c r="A118" s="18" t="s">
        <v>115</v>
      </c>
      <c r="B118" s="24">
        <v>260000</v>
      </c>
      <c r="C118" s="28">
        <f t="shared" si="12"/>
        <v>21666.666666666668</v>
      </c>
      <c r="D118" s="28">
        <f t="shared" si="13"/>
        <v>21666.666666666668</v>
      </c>
      <c r="E118" s="28">
        <f t="shared" si="14"/>
        <v>21666.666666666668</v>
      </c>
      <c r="F118" s="28">
        <f t="shared" si="15"/>
        <v>21666.666666666668</v>
      </c>
      <c r="G118" s="28">
        <f t="shared" si="16"/>
        <v>21666.666666666668</v>
      </c>
      <c r="H118" s="28">
        <f t="shared" si="17"/>
        <v>21666.666666666668</v>
      </c>
      <c r="I118" s="28">
        <f t="shared" si="18"/>
        <v>21666.666666666668</v>
      </c>
      <c r="J118" s="28">
        <f t="shared" si="19"/>
        <v>21666.666666666668</v>
      </c>
      <c r="K118" s="28">
        <f t="shared" si="20"/>
        <v>21666.666666666668</v>
      </c>
      <c r="L118" s="28">
        <f t="shared" si="21"/>
        <v>21666.666666666668</v>
      </c>
      <c r="M118" s="28">
        <f t="shared" si="22"/>
        <v>21666.666666666668</v>
      </c>
      <c r="N118" s="28">
        <f t="shared" si="23"/>
        <v>21666.666666666668</v>
      </c>
      <c r="O118" s="2"/>
      <c r="P118" s="2"/>
      <c r="Q118" s="2"/>
      <c r="R118" s="2"/>
      <c r="S118" s="2"/>
    </row>
    <row r="119" spans="1:19" ht="24.95" customHeight="1" x14ac:dyDescent="0.2">
      <c r="A119" s="29" t="s">
        <v>116</v>
      </c>
      <c r="B119" s="24">
        <v>5650</v>
      </c>
      <c r="C119" s="28">
        <f t="shared" si="12"/>
        <v>470.83333333333331</v>
      </c>
      <c r="D119" s="28">
        <f t="shared" si="13"/>
        <v>470.83333333333331</v>
      </c>
      <c r="E119" s="28">
        <f t="shared" si="14"/>
        <v>470.83333333333331</v>
      </c>
      <c r="F119" s="28">
        <f t="shared" si="15"/>
        <v>470.83333333333331</v>
      </c>
      <c r="G119" s="28">
        <f t="shared" si="16"/>
        <v>470.83333333333331</v>
      </c>
      <c r="H119" s="28">
        <f t="shared" si="17"/>
        <v>470.83333333333331</v>
      </c>
      <c r="I119" s="28">
        <f t="shared" si="18"/>
        <v>470.83333333333331</v>
      </c>
      <c r="J119" s="28">
        <f t="shared" si="19"/>
        <v>470.83333333333331</v>
      </c>
      <c r="K119" s="28">
        <f t="shared" si="20"/>
        <v>470.83333333333331</v>
      </c>
      <c r="L119" s="28">
        <f t="shared" si="21"/>
        <v>470.83333333333331</v>
      </c>
      <c r="M119" s="28">
        <f t="shared" si="22"/>
        <v>470.83333333333331</v>
      </c>
      <c r="N119" s="28">
        <f t="shared" si="23"/>
        <v>470.83333333333331</v>
      </c>
      <c r="O119" s="2"/>
      <c r="P119" s="2"/>
      <c r="Q119" s="2"/>
      <c r="R119" s="2"/>
      <c r="S119" s="2"/>
    </row>
    <row r="120" spans="1:19" ht="24.95" customHeight="1" x14ac:dyDescent="0.2">
      <c r="A120" s="26" t="s">
        <v>156</v>
      </c>
      <c r="B120" s="27">
        <v>2027954</v>
      </c>
      <c r="C120" s="28">
        <f t="shared" si="12"/>
        <v>168996.16666666666</v>
      </c>
      <c r="D120" s="28">
        <f t="shared" si="13"/>
        <v>168996.16666666666</v>
      </c>
      <c r="E120" s="28">
        <f t="shared" si="14"/>
        <v>168996.16666666666</v>
      </c>
      <c r="F120" s="28">
        <f t="shared" si="15"/>
        <v>168996.16666666666</v>
      </c>
      <c r="G120" s="28">
        <f t="shared" si="16"/>
        <v>168996.16666666666</v>
      </c>
      <c r="H120" s="28">
        <f t="shared" si="17"/>
        <v>168996.16666666666</v>
      </c>
      <c r="I120" s="28">
        <f t="shared" si="18"/>
        <v>168996.16666666666</v>
      </c>
      <c r="J120" s="28">
        <f t="shared" si="19"/>
        <v>168996.16666666666</v>
      </c>
      <c r="K120" s="28">
        <f t="shared" si="20"/>
        <v>168996.16666666666</v>
      </c>
      <c r="L120" s="28">
        <f t="shared" si="21"/>
        <v>168996.16666666666</v>
      </c>
      <c r="M120" s="28">
        <f t="shared" si="22"/>
        <v>168996.16666666666</v>
      </c>
      <c r="N120" s="28">
        <f t="shared" si="23"/>
        <v>168996.16666666666</v>
      </c>
      <c r="O120" s="2"/>
      <c r="P120" s="2"/>
      <c r="Q120" s="2"/>
      <c r="R120" s="2"/>
      <c r="S120" s="2"/>
    </row>
    <row r="121" spans="1:19" ht="24.95" customHeight="1" x14ac:dyDescent="0.2">
      <c r="A121" s="29" t="s">
        <v>117</v>
      </c>
      <c r="B121" s="24">
        <v>56514</v>
      </c>
      <c r="C121" s="28">
        <f t="shared" si="12"/>
        <v>4709.5</v>
      </c>
      <c r="D121" s="28">
        <f t="shared" si="13"/>
        <v>4709.5</v>
      </c>
      <c r="E121" s="28">
        <f t="shared" si="14"/>
        <v>4709.5</v>
      </c>
      <c r="F121" s="28">
        <f t="shared" si="15"/>
        <v>4709.5</v>
      </c>
      <c r="G121" s="28">
        <f t="shared" si="16"/>
        <v>4709.5</v>
      </c>
      <c r="H121" s="28">
        <f t="shared" si="17"/>
        <v>4709.5</v>
      </c>
      <c r="I121" s="28">
        <f t="shared" si="18"/>
        <v>4709.5</v>
      </c>
      <c r="J121" s="28">
        <f t="shared" si="19"/>
        <v>4709.5</v>
      </c>
      <c r="K121" s="28">
        <f t="shared" si="20"/>
        <v>4709.5</v>
      </c>
      <c r="L121" s="28">
        <f t="shared" si="21"/>
        <v>4709.5</v>
      </c>
      <c r="M121" s="28">
        <f t="shared" si="22"/>
        <v>4709.5</v>
      </c>
      <c r="N121" s="28">
        <f t="shared" si="23"/>
        <v>4709.5</v>
      </c>
      <c r="O121" s="2"/>
      <c r="P121" s="2"/>
      <c r="Q121" s="2"/>
      <c r="R121" s="2"/>
      <c r="S121" s="2"/>
    </row>
    <row r="122" spans="1:19" ht="24.95" customHeight="1" x14ac:dyDescent="0.2">
      <c r="A122" s="29" t="s">
        <v>118</v>
      </c>
      <c r="B122" s="24">
        <v>1040000</v>
      </c>
      <c r="C122" s="28">
        <f t="shared" si="12"/>
        <v>86666.666666666672</v>
      </c>
      <c r="D122" s="28">
        <f t="shared" si="13"/>
        <v>86666.666666666672</v>
      </c>
      <c r="E122" s="28">
        <f t="shared" si="14"/>
        <v>86666.666666666672</v>
      </c>
      <c r="F122" s="28">
        <f t="shared" si="15"/>
        <v>86666.666666666672</v>
      </c>
      <c r="G122" s="28">
        <f t="shared" si="16"/>
        <v>86666.666666666672</v>
      </c>
      <c r="H122" s="28">
        <f t="shared" si="17"/>
        <v>86666.666666666672</v>
      </c>
      <c r="I122" s="28">
        <f t="shared" si="18"/>
        <v>86666.666666666672</v>
      </c>
      <c r="J122" s="28">
        <f t="shared" si="19"/>
        <v>86666.666666666672</v>
      </c>
      <c r="K122" s="28">
        <f t="shared" si="20"/>
        <v>86666.666666666672</v>
      </c>
      <c r="L122" s="28">
        <f t="shared" si="21"/>
        <v>86666.666666666672</v>
      </c>
      <c r="M122" s="28">
        <f t="shared" si="22"/>
        <v>86666.666666666672</v>
      </c>
      <c r="N122" s="28">
        <f t="shared" si="23"/>
        <v>86666.666666666672</v>
      </c>
      <c r="O122" s="2"/>
      <c r="P122" s="2"/>
      <c r="Q122" s="2"/>
      <c r="R122" s="2"/>
      <c r="S122" s="2"/>
    </row>
    <row r="123" spans="1:19" ht="24.95" customHeight="1" x14ac:dyDescent="0.2">
      <c r="A123" s="18" t="s">
        <v>119</v>
      </c>
      <c r="B123" s="24">
        <v>728000</v>
      </c>
      <c r="C123" s="28">
        <f t="shared" si="12"/>
        <v>60666.666666666664</v>
      </c>
      <c r="D123" s="28">
        <f t="shared" si="13"/>
        <v>60666.666666666664</v>
      </c>
      <c r="E123" s="28">
        <f t="shared" si="14"/>
        <v>60666.666666666664</v>
      </c>
      <c r="F123" s="28">
        <f t="shared" si="15"/>
        <v>60666.666666666664</v>
      </c>
      <c r="G123" s="28">
        <f t="shared" si="16"/>
        <v>60666.666666666664</v>
      </c>
      <c r="H123" s="28">
        <f t="shared" si="17"/>
        <v>60666.666666666664</v>
      </c>
      <c r="I123" s="28">
        <f t="shared" si="18"/>
        <v>60666.666666666664</v>
      </c>
      <c r="J123" s="28">
        <f t="shared" si="19"/>
        <v>60666.666666666664</v>
      </c>
      <c r="K123" s="28">
        <f t="shared" si="20"/>
        <v>60666.666666666664</v>
      </c>
      <c r="L123" s="28">
        <f t="shared" si="21"/>
        <v>60666.666666666664</v>
      </c>
      <c r="M123" s="28">
        <f t="shared" si="22"/>
        <v>60666.666666666664</v>
      </c>
      <c r="N123" s="28">
        <f t="shared" si="23"/>
        <v>60666.666666666664</v>
      </c>
      <c r="O123" s="2"/>
      <c r="P123" s="2"/>
      <c r="Q123" s="2"/>
      <c r="R123" s="2"/>
      <c r="S123" s="2"/>
    </row>
    <row r="124" spans="1:19" ht="24.95" customHeight="1" x14ac:dyDescent="0.2">
      <c r="A124" s="29" t="s">
        <v>120</v>
      </c>
      <c r="B124" s="24">
        <v>1</v>
      </c>
      <c r="C124" s="28">
        <f t="shared" si="12"/>
        <v>8.3333333333333329E-2</v>
      </c>
      <c r="D124" s="28">
        <f t="shared" si="13"/>
        <v>8.3333333333333329E-2</v>
      </c>
      <c r="E124" s="28">
        <f t="shared" si="14"/>
        <v>8.3333333333333329E-2</v>
      </c>
      <c r="F124" s="28">
        <f t="shared" si="15"/>
        <v>8.3333333333333329E-2</v>
      </c>
      <c r="G124" s="28">
        <f t="shared" si="16"/>
        <v>8.3333333333333329E-2</v>
      </c>
      <c r="H124" s="28">
        <f t="shared" si="17"/>
        <v>8.3333333333333329E-2</v>
      </c>
      <c r="I124" s="28">
        <f t="shared" si="18"/>
        <v>8.3333333333333329E-2</v>
      </c>
      <c r="J124" s="28">
        <f t="shared" si="19"/>
        <v>8.3333333333333329E-2</v>
      </c>
      <c r="K124" s="28">
        <f t="shared" si="20"/>
        <v>8.3333333333333329E-2</v>
      </c>
      <c r="L124" s="28">
        <f t="shared" si="21"/>
        <v>8.3333333333333329E-2</v>
      </c>
      <c r="M124" s="28">
        <f t="shared" si="22"/>
        <v>8.3333333333333329E-2</v>
      </c>
      <c r="N124" s="28">
        <f t="shared" si="23"/>
        <v>8.3333333333333329E-2</v>
      </c>
      <c r="O124" s="2"/>
      <c r="P124" s="2"/>
      <c r="Q124" s="2"/>
      <c r="R124" s="2"/>
      <c r="S124" s="2"/>
    </row>
    <row r="125" spans="1:19" ht="24.95" customHeight="1" x14ac:dyDescent="0.2">
      <c r="A125" s="29" t="s">
        <v>121</v>
      </c>
      <c r="B125" s="24">
        <v>1</v>
      </c>
      <c r="C125" s="28">
        <f t="shared" si="12"/>
        <v>8.3333333333333329E-2</v>
      </c>
      <c r="D125" s="28">
        <f t="shared" si="13"/>
        <v>8.3333333333333329E-2</v>
      </c>
      <c r="E125" s="28">
        <f t="shared" si="14"/>
        <v>8.3333333333333329E-2</v>
      </c>
      <c r="F125" s="28">
        <f t="shared" si="15"/>
        <v>8.3333333333333329E-2</v>
      </c>
      <c r="G125" s="28">
        <f t="shared" si="16"/>
        <v>8.3333333333333329E-2</v>
      </c>
      <c r="H125" s="28">
        <f t="shared" si="17"/>
        <v>8.3333333333333329E-2</v>
      </c>
      <c r="I125" s="28">
        <f t="shared" si="18"/>
        <v>8.3333333333333329E-2</v>
      </c>
      <c r="J125" s="28">
        <f t="shared" si="19"/>
        <v>8.3333333333333329E-2</v>
      </c>
      <c r="K125" s="28">
        <f t="shared" si="20"/>
        <v>8.3333333333333329E-2</v>
      </c>
      <c r="L125" s="28">
        <f t="shared" si="21"/>
        <v>8.3333333333333329E-2</v>
      </c>
      <c r="M125" s="28">
        <f t="shared" si="22"/>
        <v>8.3333333333333329E-2</v>
      </c>
      <c r="N125" s="28">
        <f t="shared" si="23"/>
        <v>8.3333333333333329E-2</v>
      </c>
      <c r="O125" s="2"/>
      <c r="P125" s="2"/>
      <c r="Q125" s="2"/>
      <c r="R125" s="2"/>
      <c r="S125" s="2"/>
    </row>
    <row r="126" spans="1:19" ht="24.95" customHeight="1" x14ac:dyDescent="0.2">
      <c r="A126" s="29" t="s">
        <v>122</v>
      </c>
      <c r="B126" s="24">
        <v>1</v>
      </c>
      <c r="C126" s="28">
        <f t="shared" si="12"/>
        <v>8.3333333333333329E-2</v>
      </c>
      <c r="D126" s="28">
        <f t="shared" si="13"/>
        <v>8.3333333333333329E-2</v>
      </c>
      <c r="E126" s="28">
        <f t="shared" si="14"/>
        <v>8.3333333333333329E-2</v>
      </c>
      <c r="F126" s="28">
        <f t="shared" si="15"/>
        <v>8.3333333333333329E-2</v>
      </c>
      <c r="G126" s="28">
        <f t="shared" si="16"/>
        <v>8.3333333333333329E-2</v>
      </c>
      <c r="H126" s="28">
        <f t="shared" si="17"/>
        <v>8.3333333333333329E-2</v>
      </c>
      <c r="I126" s="28">
        <f t="shared" si="18"/>
        <v>8.3333333333333329E-2</v>
      </c>
      <c r="J126" s="28">
        <f t="shared" si="19"/>
        <v>8.3333333333333329E-2</v>
      </c>
      <c r="K126" s="28">
        <f t="shared" si="20"/>
        <v>8.3333333333333329E-2</v>
      </c>
      <c r="L126" s="28">
        <f t="shared" si="21"/>
        <v>8.3333333333333329E-2</v>
      </c>
      <c r="M126" s="28">
        <f t="shared" si="22"/>
        <v>8.3333333333333329E-2</v>
      </c>
      <c r="N126" s="28">
        <f t="shared" si="23"/>
        <v>8.3333333333333329E-2</v>
      </c>
      <c r="O126" s="2"/>
      <c r="P126" s="2"/>
      <c r="Q126" s="2"/>
      <c r="R126" s="2"/>
      <c r="S126" s="2"/>
    </row>
    <row r="127" spans="1:19" ht="24.95" customHeight="1" x14ac:dyDescent="0.2">
      <c r="A127" s="29" t="s">
        <v>123</v>
      </c>
      <c r="B127" s="24">
        <v>1</v>
      </c>
      <c r="C127" s="28">
        <f t="shared" si="12"/>
        <v>8.3333333333333329E-2</v>
      </c>
      <c r="D127" s="28">
        <f t="shared" si="13"/>
        <v>8.3333333333333329E-2</v>
      </c>
      <c r="E127" s="28">
        <f t="shared" si="14"/>
        <v>8.3333333333333329E-2</v>
      </c>
      <c r="F127" s="28">
        <f t="shared" si="15"/>
        <v>8.3333333333333329E-2</v>
      </c>
      <c r="G127" s="28">
        <f t="shared" si="16"/>
        <v>8.3333333333333329E-2</v>
      </c>
      <c r="H127" s="28">
        <f t="shared" si="17"/>
        <v>8.3333333333333329E-2</v>
      </c>
      <c r="I127" s="28">
        <f t="shared" si="18"/>
        <v>8.3333333333333329E-2</v>
      </c>
      <c r="J127" s="28">
        <f t="shared" si="19"/>
        <v>8.3333333333333329E-2</v>
      </c>
      <c r="K127" s="28">
        <f t="shared" si="20"/>
        <v>8.3333333333333329E-2</v>
      </c>
      <c r="L127" s="28">
        <f t="shared" si="21"/>
        <v>8.3333333333333329E-2</v>
      </c>
      <c r="M127" s="28">
        <f t="shared" si="22"/>
        <v>8.3333333333333329E-2</v>
      </c>
      <c r="N127" s="28">
        <f t="shared" si="23"/>
        <v>8.3333333333333329E-2</v>
      </c>
      <c r="O127" s="2"/>
      <c r="P127" s="2"/>
      <c r="Q127" s="2"/>
      <c r="R127" s="2"/>
      <c r="S127" s="2"/>
    </row>
    <row r="128" spans="1:19" ht="24.95" customHeight="1" x14ac:dyDescent="0.2">
      <c r="A128" s="29" t="s">
        <v>124</v>
      </c>
      <c r="B128" s="24">
        <v>1</v>
      </c>
      <c r="C128" s="28">
        <f t="shared" si="12"/>
        <v>8.3333333333333329E-2</v>
      </c>
      <c r="D128" s="28">
        <f t="shared" si="13"/>
        <v>8.3333333333333329E-2</v>
      </c>
      <c r="E128" s="28">
        <f t="shared" si="14"/>
        <v>8.3333333333333329E-2</v>
      </c>
      <c r="F128" s="28">
        <f t="shared" si="15"/>
        <v>8.3333333333333329E-2</v>
      </c>
      <c r="G128" s="28">
        <f t="shared" si="16"/>
        <v>8.3333333333333329E-2</v>
      </c>
      <c r="H128" s="28">
        <f t="shared" si="17"/>
        <v>8.3333333333333329E-2</v>
      </c>
      <c r="I128" s="28">
        <f t="shared" si="18"/>
        <v>8.3333333333333329E-2</v>
      </c>
      <c r="J128" s="28">
        <f t="shared" si="19"/>
        <v>8.3333333333333329E-2</v>
      </c>
      <c r="K128" s="28">
        <f t="shared" si="20"/>
        <v>8.3333333333333329E-2</v>
      </c>
      <c r="L128" s="28">
        <f t="shared" si="21"/>
        <v>8.3333333333333329E-2</v>
      </c>
      <c r="M128" s="28">
        <f t="shared" si="22"/>
        <v>8.3333333333333329E-2</v>
      </c>
      <c r="N128" s="28">
        <f t="shared" si="23"/>
        <v>8.3333333333333329E-2</v>
      </c>
      <c r="O128" s="2"/>
      <c r="P128" s="2"/>
      <c r="Q128" s="2"/>
      <c r="R128" s="2"/>
      <c r="S128" s="2"/>
    </row>
    <row r="129" spans="1:35" ht="24.95" customHeight="1" x14ac:dyDescent="0.2">
      <c r="A129" s="18" t="s">
        <v>125</v>
      </c>
      <c r="B129" s="24">
        <v>135626</v>
      </c>
      <c r="C129" s="28">
        <f t="shared" si="12"/>
        <v>11302.166666666666</v>
      </c>
      <c r="D129" s="28">
        <f t="shared" si="13"/>
        <v>11302.166666666666</v>
      </c>
      <c r="E129" s="28">
        <f t="shared" si="14"/>
        <v>11302.166666666666</v>
      </c>
      <c r="F129" s="28">
        <f t="shared" si="15"/>
        <v>11302.166666666666</v>
      </c>
      <c r="G129" s="28">
        <f t="shared" si="16"/>
        <v>11302.166666666666</v>
      </c>
      <c r="H129" s="28">
        <f t="shared" si="17"/>
        <v>11302.166666666666</v>
      </c>
      <c r="I129" s="28">
        <f t="shared" si="18"/>
        <v>11302.166666666666</v>
      </c>
      <c r="J129" s="28">
        <f t="shared" si="19"/>
        <v>11302.166666666666</v>
      </c>
      <c r="K129" s="28">
        <f t="shared" si="20"/>
        <v>11302.166666666666</v>
      </c>
      <c r="L129" s="28">
        <f t="shared" si="21"/>
        <v>11302.166666666666</v>
      </c>
      <c r="M129" s="28">
        <f t="shared" si="22"/>
        <v>11302.166666666666</v>
      </c>
      <c r="N129" s="28">
        <f t="shared" si="23"/>
        <v>11302.166666666666</v>
      </c>
      <c r="O129" s="2"/>
      <c r="P129" s="2"/>
      <c r="Q129" s="2"/>
      <c r="R129" s="2"/>
      <c r="S129" s="2"/>
    </row>
    <row r="130" spans="1:35" ht="24.95" customHeight="1" x14ac:dyDescent="0.2">
      <c r="A130" s="29" t="s">
        <v>126</v>
      </c>
      <c r="B130" s="24">
        <v>67808</v>
      </c>
      <c r="C130" s="28">
        <f t="shared" si="12"/>
        <v>5650.666666666667</v>
      </c>
      <c r="D130" s="28">
        <f t="shared" si="13"/>
        <v>5650.666666666667</v>
      </c>
      <c r="E130" s="28">
        <f t="shared" si="14"/>
        <v>5650.666666666667</v>
      </c>
      <c r="F130" s="28">
        <f t="shared" si="15"/>
        <v>5650.666666666667</v>
      </c>
      <c r="G130" s="28">
        <f t="shared" si="16"/>
        <v>5650.666666666667</v>
      </c>
      <c r="H130" s="28">
        <f t="shared" si="17"/>
        <v>5650.666666666667</v>
      </c>
      <c r="I130" s="28">
        <f t="shared" si="18"/>
        <v>5650.666666666667</v>
      </c>
      <c r="J130" s="28">
        <f t="shared" si="19"/>
        <v>5650.666666666667</v>
      </c>
      <c r="K130" s="28">
        <f t="shared" si="20"/>
        <v>5650.666666666667</v>
      </c>
      <c r="L130" s="28">
        <f t="shared" si="21"/>
        <v>5650.666666666667</v>
      </c>
      <c r="M130" s="28">
        <f t="shared" si="22"/>
        <v>5650.666666666667</v>
      </c>
      <c r="N130" s="28">
        <f t="shared" si="23"/>
        <v>5650.666666666667</v>
      </c>
      <c r="O130" s="2"/>
      <c r="P130" s="2"/>
      <c r="Q130" s="2"/>
      <c r="R130" s="2"/>
      <c r="S130" s="2"/>
    </row>
    <row r="131" spans="1:35" ht="24.95" customHeight="1" x14ac:dyDescent="0.2">
      <c r="A131" s="18" t="s">
        <v>127</v>
      </c>
      <c r="B131" s="24">
        <v>1</v>
      </c>
      <c r="C131" s="28">
        <f t="shared" si="12"/>
        <v>8.3333333333333329E-2</v>
      </c>
      <c r="D131" s="28">
        <f t="shared" si="13"/>
        <v>8.3333333333333329E-2</v>
      </c>
      <c r="E131" s="28">
        <f t="shared" si="14"/>
        <v>8.3333333333333329E-2</v>
      </c>
      <c r="F131" s="28">
        <f t="shared" si="15"/>
        <v>8.3333333333333329E-2</v>
      </c>
      <c r="G131" s="28">
        <f t="shared" si="16"/>
        <v>8.3333333333333329E-2</v>
      </c>
      <c r="H131" s="28">
        <f t="shared" si="17"/>
        <v>8.3333333333333329E-2</v>
      </c>
      <c r="I131" s="28">
        <f t="shared" si="18"/>
        <v>8.3333333333333329E-2</v>
      </c>
      <c r="J131" s="28">
        <f t="shared" si="19"/>
        <v>8.3333333333333329E-2</v>
      </c>
      <c r="K131" s="28">
        <f t="shared" si="20"/>
        <v>8.3333333333333329E-2</v>
      </c>
      <c r="L131" s="28">
        <f t="shared" si="21"/>
        <v>8.3333333333333329E-2</v>
      </c>
      <c r="M131" s="28">
        <f t="shared" si="22"/>
        <v>8.3333333333333329E-2</v>
      </c>
      <c r="N131" s="28">
        <f t="shared" si="23"/>
        <v>8.3333333333333329E-2</v>
      </c>
      <c r="O131" s="2"/>
      <c r="P131" s="2"/>
      <c r="Q131" s="2"/>
      <c r="R131" s="2"/>
      <c r="S131" s="2"/>
    </row>
    <row r="132" spans="1:35" ht="24.95" customHeight="1" x14ac:dyDescent="0.2">
      <c r="A132" s="26" t="s">
        <v>128</v>
      </c>
      <c r="B132" s="27">
        <v>1175576</v>
      </c>
      <c r="C132" s="28">
        <f t="shared" si="12"/>
        <v>97964.666666666672</v>
      </c>
      <c r="D132" s="28">
        <f t="shared" si="13"/>
        <v>97964.666666666672</v>
      </c>
      <c r="E132" s="28">
        <f t="shared" si="14"/>
        <v>97964.666666666672</v>
      </c>
      <c r="F132" s="28">
        <f t="shared" si="15"/>
        <v>97964.666666666672</v>
      </c>
      <c r="G132" s="28">
        <f t="shared" si="16"/>
        <v>97964.666666666672</v>
      </c>
      <c r="H132" s="28">
        <f t="shared" si="17"/>
        <v>97964.666666666672</v>
      </c>
      <c r="I132" s="28">
        <f t="shared" si="18"/>
        <v>97964.666666666672</v>
      </c>
      <c r="J132" s="28">
        <f t="shared" si="19"/>
        <v>97964.666666666672</v>
      </c>
      <c r="K132" s="28">
        <f t="shared" si="20"/>
        <v>97964.666666666672</v>
      </c>
      <c r="L132" s="28">
        <f t="shared" si="21"/>
        <v>97964.666666666672</v>
      </c>
      <c r="M132" s="28">
        <f t="shared" si="22"/>
        <v>97964.666666666672</v>
      </c>
      <c r="N132" s="28">
        <f t="shared" si="23"/>
        <v>97964.666666666672</v>
      </c>
      <c r="O132" s="2"/>
      <c r="P132" s="2"/>
      <c r="Q132" s="2"/>
      <c r="R132" s="2"/>
      <c r="S132" s="2"/>
    </row>
    <row r="133" spans="1:35" ht="24.95" customHeight="1" x14ac:dyDescent="0.2">
      <c r="A133" s="29" t="s">
        <v>129</v>
      </c>
      <c r="B133" s="24">
        <v>0</v>
      </c>
      <c r="C133" s="28">
        <f t="shared" si="12"/>
        <v>0</v>
      </c>
      <c r="D133" s="28">
        <f t="shared" si="13"/>
        <v>0</v>
      </c>
      <c r="E133" s="28">
        <f t="shared" si="14"/>
        <v>0</v>
      </c>
      <c r="F133" s="28">
        <f t="shared" si="15"/>
        <v>0</v>
      </c>
      <c r="G133" s="28">
        <f t="shared" si="16"/>
        <v>0</v>
      </c>
      <c r="H133" s="28">
        <f t="shared" si="17"/>
        <v>0</v>
      </c>
      <c r="I133" s="28">
        <f t="shared" si="18"/>
        <v>0</v>
      </c>
      <c r="J133" s="28">
        <f t="shared" si="19"/>
        <v>0</v>
      </c>
      <c r="K133" s="28">
        <f t="shared" si="20"/>
        <v>0</v>
      </c>
      <c r="L133" s="28">
        <f t="shared" si="21"/>
        <v>0</v>
      </c>
      <c r="M133" s="28">
        <f t="shared" si="22"/>
        <v>0</v>
      </c>
      <c r="N133" s="28">
        <f t="shared" si="23"/>
        <v>0</v>
      </c>
      <c r="O133" s="2"/>
      <c r="P133" s="2"/>
      <c r="Q133" s="2"/>
      <c r="R133" s="2"/>
      <c r="S133" s="2"/>
    </row>
    <row r="134" spans="1:35" ht="24.95" customHeight="1" x14ac:dyDescent="0.2">
      <c r="A134" s="29" t="s">
        <v>130</v>
      </c>
      <c r="B134" s="24">
        <v>395575</v>
      </c>
      <c r="C134" s="28">
        <f t="shared" ref="C134:C174" si="24">B134/12</f>
        <v>32964.583333333336</v>
      </c>
      <c r="D134" s="28">
        <f t="shared" ref="D134:D174" si="25">B134/12</f>
        <v>32964.583333333336</v>
      </c>
      <c r="E134" s="28">
        <f t="shared" ref="E134:E174" si="26">B134/12</f>
        <v>32964.583333333336</v>
      </c>
      <c r="F134" s="28">
        <f t="shared" ref="F134:F174" si="27">B134/12</f>
        <v>32964.583333333336</v>
      </c>
      <c r="G134" s="28">
        <f t="shared" ref="G134:G174" si="28">B134/12</f>
        <v>32964.583333333336</v>
      </c>
      <c r="H134" s="28">
        <f t="shared" ref="H134:H174" si="29">B134/12</f>
        <v>32964.583333333336</v>
      </c>
      <c r="I134" s="28">
        <f t="shared" ref="I134:I174" si="30">B134/12</f>
        <v>32964.583333333336</v>
      </c>
      <c r="J134" s="28">
        <f t="shared" ref="J134:J174" si="31">B134/12</f>
        <v>32964.583333333336</v>
      </c>
      <c r="K134" s="28">
        <f t="shared" ref="K134:K174" si="32">B134/12</f>
        <v>32964.583333333336</v>
      </c>
      <c r="L134" s="28">
        <f t="shared" ref="L134:L174" si="33">B134/12</f>
        <v>32964.583333333336</v>
      </c>
      <c r="M134" s="28">
        <f t="shared" ref="M134:M174" si="34">B134/12</f>
        <v>32964.583333333336</v>
      </c>
      <c r="N134" s="28">
        <f t="shared" ref="N134:N174" si="35">B134/12</f>
        <v>32964.583333333336</v>
      </c>
      <c r="O134" s="2"/>
      <c r="P134" s="2"/>
      <c r="Q134" s="2"/>
      <c r="R134" s="2"/>
      <c r="S134" s="2"/>
    </row>
    <row r="135" spans="1:35" ht="24.95" customHeight="1" x14ac:dyDescent="0.2">
      <c r="A135" s="29" t="s">
        <v>131</v>
      </c>
      <c r="B135" s="24">
        <v>1</v>
      </c>
      <c r="C135" s="28">
        <f t="shared" si="24"/>
        <v>8.3333333333333329E-2</v>
      </c>
      <c r="D135" s="28">
        <f t="shared" si="25"/>
        <v>8.3333333333333329E-2</v>
      </c>
      <c r="E135" s="28">
        <f t="shared" si="26"/>
        <v>8.3333333333333329E-2</v>
      </c>
      <c r="F135" s="28">
        <f t="shared" si="27"/>
        <v>8.3333333333333329E-2</v>
      </c>
      <c r="G135" s="28">
        <f t="shared" si="28"/>
        <v>8.3333333333333329E-2</v>
      </c>
      <c r="H135" s="28">
        <f t="shared" si="29"/>
        <v>8.3333333333333329E-2</v>
      </c>
      <c r="I135" s="28">
        <f t="shared" si="30"/>
        <v>8.3333333333333329E-2</v>
      </c>
      <c r="J135" s="28">
        <f t="shared" si="31"/>
        <v>8.3333333333333329E-2</v>
      </c>
      <c r="K135" s="28">
        <f t="shared" si="32"/>
        <v>8.3333333333333329E-2</v>
      </c>
      <c r="L135" s="28">
        <f t="shared" si="33"/>
        <v>8.3333333333333329E-2</v>
      </c>
      <c r="M135" s="28">
        <f t="shared" si="34"/>
        <v>8.3333333333333329E-2</v>
      </c>
      <c r="N135" s="28">
        <f t="shared" si="35"/>
        <v>8.3333333333333329E-2</v>
      </c>
      <c r="O135" s="2"/>
      <c r="P135" s="2"/>
      <c r="Q135" s="2"/>
      <c r="R135" s="2"/>
      <c r="S135" s="2"/>
    </row>
    <row r="136" spans="1:35" ht="24.95" customHeight="1" x14ac:dyDescent="0.2">
      <c r="A136" s="29" t="s">
        <v>128</v>
      </c>
      <c r="B136" s="24">
        <v>780000</v>
      </c>
      <c r="C136" s="28">
        <f t="shared" si="24"/>
        <v>65000</v>
      </c>
      <c r="D136" s="28">
        <f t="shared" si="25"/>
        <v>65000</v>
      </c>
      <c r="E136" s="28">
        <f t="shared" si="26"/>
        <v>65000</v>
      </c>
      <c r="F136" s="28">
        <f t="shared" si="27"/>
        <v>65000</v>
      </c>
      <c r="G136" s="28">
        <f t="shared" si="28"/>
        <v>65000</v>
      </c>
      <c r="H136" s="28">
        <f t="shared" si="29"/>
        <v>65000</v>
      </c>
      <c r="I136" s="28">
        <f t="shared" si="30"/>
        <v>65000</v>
      </c>
      <c r="J136" s="28">
        <f t="shared" si="31"/>
        <v>65000</v>
      </c>
      <c r="K136" s="28">
        <f t="shared" si="32"/>
        <v>65000</v>
      </c>
      <c r="L136" s="28">
        <f t="shared" si="33"/>
        <v>65000</v>
      </c>
      <c r="M136" s="28">
        <f t="shared" si="34"/>
        <v>65000</v>
      </c>
      <c r="N136" s="28">
        <f t="shared" si="35"/>
        <v>65000</v>
      </c>
      <c r="O136" s="2"/>
      <c r="P136" s="2"/>
      <c r="Q136" s="2"/>
      <c r="R136" s="2"/>
      <c r="S136" s="2"/>
    </row>
    <row r="137" spans="1:35" ht="24.95" customHeight="1" x14ac:dyDescent="0.2">
      <c r="A137" s="29" t="s">
        <v>132</v>
      </c>
      <c r="B137" s="24">
        <v>1</v>
      </c>
      <c r="C137" s="28">
        <f t="shared" si="24"/>
        <v>8.3333333333333329E-2</v>
      </c>
      <c r="D137" s="28">
        <f t="shared" si="25"/>
        <v>8.3333333333333329E-2</v>
      </c>
      <c r="E137" s="28">
        <f t="shared" si="26"/>
        <v>8.3333333333333329E-2</v>
      </c>
      <c r="F137" s="28">
        <f t="shared" si="27"/>
        <v>8.3333333333333329E-2</v>
      </c>
      <c r="G137" s="28">
        <f t="shared" si="28"/>
        <v>8.3333333333333329E-2</v>
      </c>
      <c r="H137" s="28">
        <f t="shared" si="29"/>
        <v>8.3333333333333329E-2</v>
      </c>
      <c r="I137" s="28">
        <f t="shared" si="30"/>
        <v>8.3333333333333329E-2</v>
      </c>
      <c r="J137" s="28">
        <f t="shared" si="31"/>
        <v>8.3333333333333329E-2</v>
      </c>
      <c r="K137" s="28">
        <f t="shared" si="32"/>
        <v>8.3333333333333329E-2</v>
      </c>
      <c r="L137" s="28">
        <f t="shared" si="33"/>
        <v>8.3333333333333329E-2</v>
      </c>
      <c r="M137" s="28">
        <f t="shared" si="34"/>
        <v>8.3333333333333329E-2</v>
      </c>
      <c r="N137" s="28">
        <f t="shared" si="35"/>
        <v>8.3333333333333329E-2</v>
      </c>
      <c r="O137" s="2"/>
      <c r="P137" s="2"/>
      <c r="Q137" s="2"/>
      <c r="R137" s="2"/>
      <c r="S137" s="2"/>
    </row>
    <row r="138" spans="1:35" ht="24.95" customHeight="1" x14ac:dyDescent="0.2">
      <c r="A138" s="26" t="s">
        <v>133</v>
      </c>
      <c r="B138" s="27">
        <v>149240</v>
      </c>
      <c r="C138" s="28">
        <f t="shared" si="24"/>
        <v>12436.666666666666</v>
      </c>
      <c r="D138" s="28">
        <f t="shared" si="25"/>
        <v>12436.666666666666</v>
      </c>
      <c r="E138" s="28">
        <f t="shared" si="26"/>
        <v>12436.666666666666</v>
      </c>
      <c r="F138" s="28">
        <f t="shared" si="27"/>
        <v>12436.666666666666</v>
      </c>
      <c r="G138" s="28">
        <f t="shared" si="28"/>
        <v>12436.666666666666</v>
      </c>
      <c r="H138" s="28">
        <f t="shared" si="29"/>
        <v>12436.666666666666</v>
      </c>
      <c r="I138" s="28">
        <f t="shared" si="30"/>
        <v>12436.666666666666</v>
      </c>
      <c r="J138" s="28">
        <f t="shared" si="31"/>
        <v>12436.666666666666</v>
      </c>
      <c r="K138" s="28">
        <f t="shared" si="32"/>
        <v>12436.666666666666</v>
      </c>
      <c r="L138" s="28">
        <f t="shared" si="33"/>
        <v>12436.666666666666</v>
      </c>
      <c r="M138" s="28">
        <f t="shared" si="34"/>
        <v>12436.666666666666</v>
      </c>
      <c r="N138" s="28">
        <f t="shared" si="35"/>
        <v>12436.666666666666</v>
      </c>
      <c r="O138" s="2"/>
      <c r="P138" s="2"/>
      <c r="Q138" s="2"/>
      <c r="R138" s="2"/>
      <c r="S138" s="2"/>
    </row>
    <row r="139" spans="1:35" ht="24.95" customHeight="1" x14ac:dyDescent="0.2">
      <c r="A139" s="29" t="s">
        <v>134</v>
      </c>
      <c r="B139" s="24">
        <v>76440</v>
      </c>
      <c r="C139" s="28">
        <f t="shared" si="24"/>
        <v>6370</v>
      </c>
      <c r="D139" s="28">
        <f t="shared" si="25"/>
        <v>6370</v>
      </c>
      <c r="E139" s="28">
        <f t="shared" si="26"/>
        <v>6370</v>
      </c>
      <c r="F139" s="28">
        <f t="shared" si="27"/>
        <v>6370</v>
      </c>
      <c r="G139" s="28">
        <f t="shared" si="28"/>
        <v>6370</v>
      </c>
      <c r="H139" s="28">
        <f t="shared" si="29"/>
        <v>6370</v>
      </c>
      <c r="I139" s="28">
        <f t="shared" si="30"/>
        <v>6370</v>
      </c>
      <c r="J139" s="28">
        <f t="shared" si="31"/>
        <v>6370</v>
      </c>
      <c r="K139" s="28">
        <f t="shared" si="32"/>
        <v>6370</v>
      </c>
      <c r="L139" s="28">
        <f t="shared" si="33"/>
        <v>6370</v>
      </c>
      <c r="M139" s="28">
        <f t="shared" si="34"/>
        <v>6370</v>
      </c>
      <c r="N139" s="28">
        <f t="shared" si="35"/>
        <v>6370</v>
      </c>
      <c r="O139" s="2"/>
      <c r="P139" s="2"/>
      <c r="Q139" s="2"/>
      <c r="R139" s="2"/>
      <c r="S139" s="2"/>
    </row>
    <row r="140" spans="1:35" ht="24.95" customHeight="1" thickBot="1" x14ac:dyDescent="0.25">
      <c r="A140" s="30" t="s">
        <v>26</v>
      </c>
      <c r="B140" s="24">
        <v>72800</v>
      </c>
      <c r="C140" s="28">
        <f t="shared" si="24"/>
        <v>6066.666666666667</v>
      </c>
      <c r="D140" s="28">
        <f t="shared" si="25"/>
        <v>6066.666666666667</v>
      </c>
      <c r="E140" s="28">
        <f t="shared" si="26"/>
        <v>6066.666666666667</v>
      </c>
      <c r="F140" s="28">
        <f t="shared" si="27"/>
        <v>6066.666666666667</v>
      </c>
      <c r="G140" s="28">
        <f t="shared" si="28"/>
        <v>6066.666666666667</v>
      </c>
      <c r="H140" s="28">
        <f t="shared" si="29"/>
        <v>6066.666666666667</v>
      </c>
      <c r="I140" s="28">
        <f t="shared" si="30"/>
        <v>6066.666666666667</v>
      </c>
      <c r="J140" s="28">
        <f t="shared" si="31"/>
        <v>6066.666666666667</v>
      </c>
      <c r="K140" s="28">
        <f t="shared" si="32"/>
        <v>6066.666666666667</v>
      </c>
      <c r="L140" s="28">
        <f t="shared" si="33"/>
        <v>6066.666666666667</v>
      </c>
      <c r="M140" s="28">
        <f t="shared" si="34"/>
        <v>6066.666666666667</v>
      </c>
      <c r="N140" s="28">
        <f t="shared" si="35"/>
        <v>6066.666666666667</v>
      </c>
      <c r="O140" s="2"/>
      <c r="P140" s="2"/>
      <c r="Q140" s="2"/>
      <c r="R140" s="2"/>
      <c r="S140" s="2"/>
    </row>
    <row r="141" spans="1:35" ht="24.95" customHeight="1" thickBot="1" x14ac:dyDescent="0.25">
      <c r="A141" s="31" t="s">
        <v>135</v>
      </c>
      <c r="B141" s="32">
        <v>3618421</v>
      </c>
      <c r="C141" s="33">
        <f t="shared" si="24"/>
        <v>301535.08333333331</v>
      </c>
      <c r="D141" s="33">
        <f t="shared" si="25"/>
        <v>301535.08333333331</v>
      </c>
      <c r="E141" s="33">
        <f t="shared" si="26"/>
        <v>301535.08333333331</v>
      </c>
      <c r="F141" s="33">
        <f t="shared" si="27"/>
        <v>301535.08333333331</v>
      </c>
      <c r="G141" s="33">
        <f t="shared" si="28"/>
        <v>301535.08333333331</v>
      </c>
      <c r="H141" s="33">
        <f t="shared" si="29"/>
        <v>301535.08333333331</v>
      </c>
      <c r="I141" s="33">
        <f t="shared" si="30"/>
        <v>301535.08333333331</v>
      </c>
      <c r="J141" s="33">
        <f t="shared" si="31"/>
        <v>301535.08333333331</v>
      </c>
      <c r="K141" s="33">
        <f t="shared" si="32"/>
        <v>301535.08333333331</v>
      </c>
      <c r="L141" s="33">
        <f t="shared" si="33"/>
        <v>301535.08333333331</v>
      </c>
      <c r="M141" s="33">
        <f t="shared" si="34"/>
        <v>301535.08333333331</v>
      </c>
      <c r="N141" s="33">
        <f t="shared" si="35"/>
        <v>301535.08333333331</v>
      </c>
      <c r="O141" s="2"/>
      <c r="P141" s="2"/>
      <c r="Q141" s="2"/>
      <c r="R141" s="2"/>
      <c r="S141" s="2"/>
    </row>
    <row r="142" spans="1:35" ht="24.95" customHeight="1" x14ac:dyDescent="0.2">
      <c r="A142" s="17" t="s">
        <v>136</v>
      </c>
      <c r="B142" s="24"/>
      <c r="C142" s="28">
        <f t="shared" si="24"/>
        <v>0</v>
      </c>
      <c r="D142" s="28">
        <f t="shared" si="25"/>
        <v>0</v>
      </c>
      <c r="E142" s="28">
        <f t="shared" si="26"/>
        <v>0</v>
      </c>
      <c r="F142" s="28">
        <f t="shared" si="27"/>
        <v>0</v>
      </c>
      <c r="G142" s="28">
        <f t="shared" si="28"/>
        <v>0</v>
      </c>
      <c r="H142" s="28">
        <f t="shared" si="29"/>
        <v>0</v>
      </c>
      <c r="I142" s="28">
        <f t="shared" si="30"/>
        <v>0</v>
      </c>
      <c r="J142" s="28">
        <f t="shared" si="31"/>
        <v>0</v>
      </c>
      <c r="K142" s="28">
        <f t="shared" si="32"/>
        <v>0</v>
      </c>
      <c r="L142" s="28">
        <f t="shared" si="33"/>
        <v>0</v>
      </c>
      <c r="M142" s="28">
        <f t="shared" si="34"/>
        <v>0</v>
      </c>
      <c r="N142" s="28">
        <f t="shared" si="35"/>
        <v>0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24.95" customHeight="1" x14ac:dyDescent="0.2">
      <c r="A143" s="17" t="s">
        <v>3</v>
      </c>
      <c r="B143" s="27">
        <v>155344743</v>
      </c>
      <c r="C143" s="28">
        <f t="shared" si="24"/>
        <v>12945395.25</v>
      </c>
      <c r="D143" s="28">
        <f t="shared" si="25"/>
        <v>12945395.25</v>
      </c>
      <c r="E143" s="28">
        <f t="shared" si="26"/>
        <v>12945395.25</v>
      </c>
      <c r="F143" s="28">
        <f t="shared" si="27"/>
        <v>12945395.25</v>
      </c>
      <c r="G143" s="28">
        <f t="shared" si="28"/>
        <v>12945395.25</v>
      </c>
      <c r="H143" s="28">
        <f t="shared" si="29"/>
        <v>12945395.25</v>
      </c>
      <c r="I143" s="28">
        <f t="shared" si="30"/>
        <v>12945395.25</v>
      </c>
      <c r="J143" s="28">
        <f t="shared" si="31"/>
        <v>12945395.25</v>
      </c>
      <c r="K143" s="28">
        <f t="shared" si="32"/>
        <v>12945395.25</v>
      </c>
      <c r="L143" s="28">
        <f t="shared" si="33"/>
        <v>12945395.25</v>
      </c>
      <c r="M143" s="28">
        <f t="shared" si="34"/>
        <v>12945395.25</v>
      </c>
      <c r="N143" s="28">
        <f t="shared" si="35"/>
        <v>12945395.25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24.95" customHeight="1" x14ac:dyDescent="0.2">
      <c r="A144" s="18" t="s">
        <v>137</v>
      </c>
      <c r="B144" s="24">
        <v>100684184</v>
      </c>
      <c r="C144" s="28">
        <f t="shared" si="24"/>
        <v>8390348.666666666</v>
      </c>
      <c r="D144" s="28">
        <f t="shared" si="25"/>
        <v>8390348.666666666</v>
      </c>
      <c r="E144" s="28">
        <f t="shared" si="26"/>
        <v>8390348.666666666</v>
      </c>
      <c r="F144" s="28">
        <f t="shared" si="27"/>
        <v>8390348.666666666</v>
      </c>
      <c r="G144" s="28">
        <f t="shared" si="28"/>
        <v>8390348.666666666</v>
      </c>
      <c r="H144" s="28">
        <f t="shared" si="29"/>
        <v>8390348.666666666</v>
      </c>
      <c r="I144" s="28">
        <f t="shared" si="30"/>
        <v>8390348.666666666</v>
      </c>
      <c r="J144" s="28">
        <f t="shared" si="31"/>
        <v>8390348.666666666</v>
      </c>
      <c r="K144" s="28">
        <f t="shared" si="32"/>
        <v>8390348.666666666</v>
      </c>
      <c r="L144" s="28">
        <f t="shared" si="33"/>
        <v>8390348.666666666</v>
      </c>
      <c r="M144" s="28">
        <f t="shared" si="34"/>
        <v>8390348.666666666</v>
      </c>
      <c r="N144" s="28">
        <f t="shared" si="35"/>
        <v>8390348.666666666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24.95" customHeight="1" x14ac:dyDescent="0.2">
      <c r="A145" s="29" t="s">
        <v>138</v>
      </c>
      <c r="B145" s="24">
        <v>27182014</v>
      </c>
      <c r="C145" s="28">
        <f t="shared" si="24"/>
        <v>2265167.8333333335</v>
      </c>
      <c r="D145" s="28">
        <f t="shared" si="25"/>
        <v>2265167.8333333335</v>
      </c>
      <c r="E145" s="28">
        <f t="shared" si="26"/>
        <v>2265167.8333333335</v>
      </c>
      <c r="F145" s="28">
        <f t="shared" si="27"/>
        <v>2265167.8333333335</v>
      </c>
      <c r="G145" s="28">
        <f t="shared" si="28"/>
        <v>2265167.8333333335</v>
      </c>
      <c r="H145" s="28">
        <f t="shared" si="29"/>
        <v>2265167.8333333335</v>
      </c>
      <c r="I145" s="28">
        <f t="shared" si="30"/>
        <v>2265167.8333333335</v>
      </c>
      <c r="J145" s="28">
        <f t="shared" si="31"/>
        <v>2265167.8333333335</v>
      </c>
      <c r="K145" s="28">
        <f t="shared" si="32"/>
        <v>2265167.8333333335</v>
      </c>
      <c r="L145" s="28">
        <f t="shared" si="33"/>
        <v>2265167.8333333335</v>
      </c>
      <c r="M145" s="28">
        <f t="shared" si="34"/>
        <v>2265167.8333333335</v>
      </c>
      <c r="N145" s="28">
        <f t="shared" si="35"/>
        <v>2265167.8333333335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24.95" customHeight="1" x14ac:dyDescent="0.2">
      <c r="A146" s="29" t="s">
        <v>139</v>
      </c>
      <c r="B146" s="24">
        <v>8356084</v>
      </c>
      <c r="C146" s="28">
        <f t="shared" si="24"/>
        <v>696340.33333333337</v>
      </c>
      <c r="D146" s="28">
        <f t="shared" si="25"/>
        <v>696340.33333333337</v>
      </c>
      <c r="E146" s="28">
        <f t="shared" si="26"/>
        <v>696340.33333333337</v>
      </c>
      <c r="F146" s="28">
        <f t="shared" si="27"/>
        <v>696340.33333333337</v>
      </c>
      <c r="G146" s="28">
        <f t="shared" si="28"/>
        <v>696340.33333333337</v>
      </c>
      <c r="H146" s="28">
        <f t="shared" si="29"/>
        <v>696340.33333333337</v>
      </c>
      <c r="I146" s="28">
        <f t="shared" si="30"/>
        <v>696340.33333333337</v>
      </c>
      <c r="J146" s="28">
        <f t="shared" si="31"/>
        <v>696340.33333333337</v>
      </c>
      <c r="K146" s="28">
        <f t="shared" si="32"/>
        <v>696340.33333333337</v>
      </c>
      <c r="L146" s="28">
        <f t="shared" si="33"/>
        <v>696340.33333333337</v>
      </c>
      <c r="M146" s="28">
        <f t="shared" si="34"/>
        <v>696340.33333333337</v>
      </c>
      <c r="N146" s="28">
        <f t="shared" si="35"/>
        <v>696340.33333333337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24.95" customHeight="1" x14ac:dyDescent="0.2">
      <c r="A147" s="29" t="s">
        <v>140</v>
      </c>
      <c r="B147" s="24">
        <v>3616704</v>
      </c>
      <c r="C147" s="28">
        <f t="shared" si="24"/>
        <v>301392</v>
      </c>
      <c r="D147" s="28">
        <f t="shared" si="25"/>
        <v>301392</v>
      </c>
      <c r="E147" s="28">
        <f t="shared" si="26"/>
        <v>301392</v>
      </c>
      <c r="F147" s="28">
        <f t="shared" si="27"/>
        <v>301392</v>
      </c>
      <c r="G147" s="28">
        <f t="shared" si="28"/>
        <v>301392</v>
      </c>
      <c r="H147" s="28">
        <f t="shared" si="29"/>
        <v>301392</v>
      </c>
      <c r="I147" s="28">
        <f t="shared" si="30"/>
        <v>301392</v>
      </c>
      <c r="J147" s="28">
        <f t="shared" si="31"/>
        <v>301392</v>
      </c>
      <c r="K147" s="28">
        <f t="shared" si="32"/>
        <v>301392</v>
      </c>
      <c r="L147" s="28">
        <f t="shared" si="33"/>
        <v>301392</v>
      </c>
      <c r="M147" s="28">
        <f t="shared" si="34"/>
        <v>301392</v>
      </c>
      <c r="N147" s="28">
        <f t="shared" si="35"/>
        <v>301392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24.95" customHeight="1" x14ac:dyDescent="0.2">
      <c r="A148" s="29" t="s">
        <v>141</v>
      </c>
      <c r="B148" s="24">
        <v>4203557</v>
      </c>
      <c r="C148" s="28">
        <f t="shared" si="24"/>
        <v>350296.41666666669</v>
      </c>
      <c r="D148" s="28">
        <f t="shared" si="25"/>
        <v>350296.41666666669</v>
      </c>
      <c r="E148" s="28">
        <f t="shared" si="26"/>
        <v>350296.41666666669</v>
      </c>
      <c r="F148" s="28">
        <f t="shared" si="27"/>
        <v>350296.41666666669</v>
      </c>
      <c r="G148" s="28">
        <f t="shared" si="28"/>
        <v>350296.41666666669</v>
      </c>
      <c r="H148" s="28">
        <f t="shared" si="29"/>
        <v>350296.41666666669</v>
      </c>
      <c r="I148" s="28">
        <f t="shared" si="30"/>
        <v>350296.41666666669</v>
      </c>
      <c r="J148" s="28">
        <f t="shared" si="31"/>
        <v>350296.41666666669</v>
      </c>
      <c r="K148" s="28">
        <f t="shared" si="32"/>
        <v>350296.41666666669</v>
      </c>
      <c r="L148" s="28">
        <f t="shared" si="33"/>
        <v>350296.41666666669</v>
      </c>
      <c r="M148" s="28">
        <f t="shared" si="34"/>
        <v>350296.41666666669</v>
      </c>
      <c r="N148" s="28">
        <f t="shared" si="35"/>
        <v>350296.41666666669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24.95" customHeight="1" x14ac:dyDescent="0.2">
      <c r="A149" s="18" t="s">
        <v>142</v>
      </c>
      <c r="B149" s="24">
        <v>11302200</v>
      </c>
      <c r="C149" s="28">
        <f t="shared" si="24"/>
        <v>941850</v>
      </c>
      <c r="D149" s="28">
        <f t="shared" si="25"/>
        <v>941850</v>
      </c>
      <c r="E149" s="28">
        <f t="shared" si="26"/>
        <v>941850</v>
      </c>
      <c r="F149" s="28">
        <f t="shared" si="27"/>
        <v>941850</v>
      </c>
      <c r="G149" s="28">
        <f t="shared" si="28"/>
        <v>941850</v>
      </c>
      <c r="H149" s="28">
        <f t="shared" si="29"/>
        <v>941850</v>
      </c>
      <c r="I149" s="28">
        <f t="shared" si="30"/>
        <v>941850</v>
      </c>
      <c r="J149" s="28">
        <f t="shared" si="31"/>
        <v>941850</v>
      </c>
      <c r="K149" s="28">
        <f t="shared" si="32"/>
        <v>941850</v>
      </c>
      <c r="L149" s="28">
        <f t="shared" si="33"/>
        <v>941850</v>
      </c>
      <c r="M149" s="28">
        <f t="shared" si="34"/>
        <v>941850</v>
      </c>
      <c r="N149" s="28">
        <f t="shared" si="35"/>
        <v>941850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24.95" customHeight="1" x14ac:dyDescent="0.2">
      <c r="A150" s="26" t="s">
        <v>2</v>
      </c>
      <c r="B150" s="27">
        <v>163236221</v>
      </c>
      <c r="C150" s="28">
        <f t="shared" si="24"/>
        <v>13603018.416666666</v>
      </c>
      <c r="D150" s="28">
        <f t="shared" si="25"/>
        <v>13603018.416666666</v>
      </c>
      <c r="E150" s="28">
        <f t="shared" si="26"/>
        <v>13603018.416666666</v>
      </c>
      <c r="F150" s="28">
        <f t="shared" si="27"/>
        <v>13603018.416666666</v>
      </c>
      <c r="G150" s="28">
        <f t="shared" si="28"/>
        <v>13603018.416666666</v>
      </c>
      <c r="H150" s="28">
        <f t="shared" si="29"/>
        <v>13603018.416666666</v>
      </c>
      <c r="I150" s="28">
        <f t="shared" si="30"/>
        <v>13603018.416666666</v>
      </c>
      <c r="J150" s="28">
        <f t="shared" si="31"/>
        <v>13603018.416666666</v>
      </c>
      <c r="K150" s="28">
        <f t="shared" si="32"/>
        <v>13603018.416666666</v>
      </c>
      <c r="L150" s="28">
        <f t="shared" si="33"/>
        <v>13603018.416666666</v>
      </c>
      <c r="M150" s="28">
        <f t="shared" si="34"/>
        <v>13603018.416666666</v>
      </c>
      <c r="N150" s="28">
        <f t="shared" si="35"/>
        <v>13603018.416666666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24.95" customHeight="1" x14ac:dyDescent="0.2">
      <c r="A151" s="29" t="s">
        <v>143</v>
      </c>
      <c r="B151" s="24">
        <v>75920000</v>
      </c>
      <c r="C151" s="28">
        <f t="shared" si="24"/>
        <v>6326666.666666667</v>
      </c>
      <c r="D151" s="28">
        <f t="shared" si="25"/>
        <v>6326666.666666667</v>
      </c>
      <c r="E151" s="28">
        <f t="shared" si="26"/>
        <v>6326666.666666667</v>
      </c>
      <c r="F151" s="28">
        <f t="shared" si="27"/>
        <v>6326666.666666667</v>
      </c>
      <c r="G151" s="28">
        <f t="shared" si="28"/>
        <v>6326666.666666667</v>
      </c>
      <c r="H151" s="28">
        <f t="shared" si="29"/>
        <v>6326666.666666667</v>
      </c>
      <c r="I151" s="28">
        <f t="shared" si="30"/>
        <v>6326666.666666667</v>
      </c>
      <c r="J151" s="28">
        <f t="shared" si="31"/>
        <v>6326666.666666667</v>
      </c>
      <c r="K151" s="28">
        <f t="shared" si="32"/>
        <v>6326666.666666667</v>
      </c>
      <c r="L151" s="28">
        <f t="shared" si="33"/>
        <v>6326666.666666667</v>
      </c>
      <c r="M151" s="28">
        <f t="shared" si="34"/>
        <v>6326666.666666667</v>
      </c>
      <c r="N151" s="28">
        <f t="shared" si="35"/>
        <v>6326666.666666667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24.95" customHeight="1" x14ac:dyDescent="0.2">
      <c r="A152" s="29" t="s">
        <v>144</v>
      </c>
      <c r="B152" s="24">
        <v>87316221</v>
      </c>
      <c r="C152" s="28">
        <f t="shared" si="24"/>
        <v>7276351.75</v>
      </c>
      <c r="D152" s="28">
        <f t="shared" si="25"/>
        <v>7276351.75</v>
      </c>
      <c r="E152" s="28">
        <f t="shared" si="26"/>
        <v>7276351.75</v>
      </c>
      <c r="F152" s="28">
        <f t="shared" si="27"/>
        <v>7276351.75</v>
      </c>
      <c r="G152" s="28">
        <f t="shared" si="28"/>
        <v>7276351.75</v>
      </c>
      <c r="H152" s="28">
        <f t="shared" si="29"/>
        <v>7276351.75</v>
      </c>
      <c r="I152" s="28">
        <f t="shared" si="30"/>
        <v>7276351.75</v>
      </c>
      <c r="J152" s="28">
        <f t="shared" si="31"/>
        <v>7276351.75</v>
      </c>
      <c r="K152" s="28">
        <f t="shared" si="32"/>
        <v>7276351.75</v>
      </c>
      <c r="L152" s="28">
        <f t="shared" si="33"/>
        <v>7276351.75</v>
      </c>
      <c r="M152" s="28">
        <f t="shared" si="34"/>
        <v>7276351.75</v>
      </c>
      <c r="N152" s="28">
        <f t="shared" si="35"/>
        <v>7276351.75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24.95" hidden="1" customHeight="1" x14ac:dyDescent="0.2">
      <c r="A153" s="26" t="s">
        <v>1</v>
      </c>
      <c r="B153" s="27">
        <v>0</v>
      </c>
      <c r="C153" s="28">
        <f t="shared" si="24"/>
        <v>0</v>
      </c>
      <c r="D153" s="28">
        <f t="shared" si="25"/>
        <v>0</v>
      </c>
      <c r="E153" s="28">
        <f t="shared" si="26"/>
        <v>0</v>
      </c>
      <c r="F153" s="28">
        <f t="shared" si="27"/>
        <v>0</v>
      </c>
      <c r="G153" s="28">
        <f t="shared" si="28"/>
        <v>0</v>
      </c>
      <c r="H153" s="28">
        <f t="shared" si="29"/>
        <v>0</v>
      </c>
      <c r="I153" s="28">
        <f t="shared" si="30"/>
        <v>0</v>
      </c>
      <c r="J153" s="28">
        <f t="shared" si="31"/>
        <v>0</v>
      </c>
      <c r="K153" s="28">
        <f t="shared" si="32"/>
        <v>0</v>
      </c>
      <c r="L153" s="28">
        <f t="shared" si="33"/>
        <v>0</v>
      </c>
      <c r="M153" s="28">
        <f t="shared" si="34"/>
        <v>0</v>
      </c>
      <c r="N153" s="28">
        <f t="shared" si="35"/>
        <v>0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24.95" hidden="1" customHeight="1" x14ac:dyDescent="0.2">
      <c r="A154" s="29" t="s">
        <v>145</v>
      </c>
      <c r="B154" s="24">
        <v>0</v>
      </c>
      <c r="C154" s="28">
        <f t="shared" si="24"/>
        <v>0</v>
      </c>
      <c r="D154" s="28">
        <f t="shared" si="25"/>
        <v>0</v>
      </c>
      <c r="E154" s="28">
        <f t="shared" si="26"/>
        <v>0</v>
      </c>
      <c r="F154" s="28">
        <f t="shared" si="27"/>
        <v>0</v>
      </c>
      <c r="G154" s="28">
        <f t="shared" si="28"/>
        <v>0</v>
      </c>
      <c r="H154" s="28">
        <f t="shared" si="29"/>
        <v>0</v>
      </c>
      <c r="I154" s="28">
        <f t="shared" si="30"/>
        <v>0</v>
      </c>
      <c r="J154" s="28">
        <f t="shared" si="31"/>
        <v>0</v>
      </c>
      <c r="K154" s="28">
        <f t="shared" si="32"/>
        <v>0</v>
      </c>
      <c r="L154" s="28">
        <f t="shared" si="33"/>
        <v>0</v>
      </c>
      <c r="M154" s="28">
        <f t="shared" si="34"/>
        <v>0</v>
      </c>
      <c r="N154" s="28">
        <f t="shared" si="35"/>
        <v>0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24.95" customHeight="1" x14ac:dyDescent="0.2">
      <c r="A155" s="26" t="s">
        <v>146</v>
      </c>
      <c r="B155" s="27">
        <v>1781520</v>
      </c>
      <c r="C155" s="28">
        <f t="shared" si="24"/>
        <v>148460</v>
      </c>
      <c r="D155" s="28">
        <f t="shared" si="25"/>
        <v>148460</v>
      </c>
      <c r="E155" s="28">
        <f t="shared" si="26"/>
        <v>148460</v>
      </c>
      <c r="F155" s="28">
        <f t="shared" si="27"/>
        <v>148460</v>
      </c>
      <c r="G155" s="28">
        <f t="shared" si="28"/>
        <v>148460</v>
      </c>
      <c r="H155" s="28">
        <f t="shared" si="29"/>
        <v>148460</v>
      </c>
      <c r="I155" s="28">
        <f t="shared" si="30"/>
        <v>148460</v>
      </c>
      <c r="J155" s="28">
        <f t="shared" si="31"/>
        <v>148460</v>
      </c>
      <c r="K155" s="28">
        <f t="shared" si="32"/>
        <v>148460</v>
      </c>
      <c r="L155" s="28">
        <f t="shared" si="33"/>
        <v>148460</v>
      </c>
      <c r="M155" s="28">
        <f t="shared" si="34"/>
        <v>148460</v>
      </c>
      <c r="N155" s="28">
        <f t="shared" si="35"/>
        <v>148460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24.95" customHeight="1" x14ac:dyDescent="0.2">
      <c r="A156" s="29" t="s">
        <v>147</v>
      </c>
      <c r="B156" s="24">
        <v>34320</v>
      </c>
      <c r="C156" s="28">
        <f t="shared" si="24"/>
        <v>2860</v>
      </c>
      <c r="D156" s="28">
        <f t="shared" si="25"/>
        <v>2860</v>
      </c>
      <c r="E156" s="28">
        <f t="shared" si="26"/>
        <v>2860</v>
      </c>
      <c r="F156" s="28">
        <f t="shared" si="27"/>
        <v>2860</v>
      </c>
      <c r="G156" s="28">
        <f t="shared" si="28"/>
        <v>2860</v>
      </c>
      <c r="H156" s="28">
        <f t="shared" si="29"/>
        <v>2860</v>
      </c>
      <c r="I156" s="28">
        <f t="shared" si="30"/>
        <v>2860</v>
      </c>
      <c r="J156" s="28">
        <f t="shared" si="31"/>
        <v>2860</v>
      </c>
      <c r="K156" s="28">
        <f t="shared" si="32"/>
        <v>2860</v>
      </c>
      <c r="L156" s="28">
        <f t="shared" si="33"/>
        <v>2860</v>
      </c>
      <c r="M156" s="28">
        <f t="shared" si="34"/>
        <v>2860</v>
      </c>
      <c r="N156" s="28">
        <f t="shared" si="35"/>
        <v>2860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24.95" customHeight="1" thickBot="1" x14ac:dyDescent="0.25">
      <c r="A157" s="29" t="s">
        <v>148</v>
      </c>
      <c r="B157" s="24">
        <v>1747200</v>
      </c>
      <c r="C157" s="28">
        <f t="shared" si="24"/>
        <v>145600</v>
      </c>
      <c r="D157" s="28">
        <f t="shared" si="25"/>
        <v>145600</v>
      </c>
      <c r="E157" s="28">
        <f t="shared" si="26"/>
        <v>145600</v>
      </c>
      <c r="F157" s="28">
        <f t="shared" si="27"/>
        <v>145600</v>
      </c>
      <c r="G157" s="28">
        <f t="shared" si="28"/>
        <v>145600</v>
      </c>
      <c r="H157" s="28">
        <f t="shared" si="29"/>
        <v>145600</v>
      </c>
      <c r="I157" s="28">
        <f t="shared" si="30"/>
        <v>145600</v>
      </c>
      <c r="J157" s="28">
        <f t="shared" si="31"/>
        <v>145600</v>
      </c>
      <c r="K157" s="28">
        <f t="shared" si="32"/>
        <v>145600</v>
      </c>
      <c r="L157" s="28">
        <f t="shared" si="33"/>
        <v>145600</v>
      </c>
      <c r="M157" s="28">
        <f t="shared" si="34"/>
        <v>145600</v>
      </c>
      <c r="N157" s="28">
        <f t="shared" si="35"/>
        <v>145600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24.95" hidden="1" customHeight="1" thickBot="1" x14ac:dyDescent="0.25">
      <c r="A158" s="30" t="s">
        <v>149</v>
      </c>
      <c r="B158" s="36">
        <v>0</v>
      </c>
      <c r="C158" s="28">
        <f t="shared" si="24"/>
        <v>0</v>
      </c>
      <c r="D158" s="28">
        <f t="shared" si="25"/>
        <v>0</v>
      </c>
      <c r="E158" s="28">
        <f t="shared" si="26"/>
        <v>0</v>
      </c>
      <c r="F158" s="28">
        <f t="shared" si="27"/>
        <v>0</v>
      </c>
      <c r="G158" s="28">
        <f t="shared" si="28"/>
        <v>0</v>
      </c>
      <c r="H158" s="28">
        <f t="shared" si="29"/>
        <v>0</v>
      </c>
      <c r="I158" s="28">
        <f t="shared" si="30"/>
        <v>0</v>
      </c>
      <c r="J158" s="28">
        <f t="shared" si="31"/>
        <v>0</v>
      </c>
      <c r="K158" s="28">
        <f t="shared" si="32"/>
        <v>0</v>
      </c>
      <c r="L158" s="28">
        <f t="shared" si="33"/>
        <v>0</v>
      </c>
      <c r="M158" s="28">
        <f t="shared" si="34"/>
        <v>0</v>
      </c>
      <c r="N158" s="28">
        <f t="shared" si="35"/>
        <v>0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30" customHeight="1" thickBot="1" x14ac:dyDescent="0.25">
      <c r="A159" s="20" t="s">
        <v>150</v>
      </c>
      <c r="B159" s="32">
        <v>320362484</v>
      </c>
      <c r="C159" s="33">
        <f t="shared" si="24"/>
        <v>26696873.666666668</v>
      </c>
      <c r="D159" s="33">
        <f t="shared" si="25"/>
        <v>26696873.666666668</v>
      </c>
      <c r="E159" s="33">
        <f t="shared" si="26"/>
        <v>26696873.666666668</v>
      </c>
      <c r="F159" s="33">
        <f t="shared" si="27"/>
        <v>26696873.666666668</v>
      </c>
      <c r="G159" s="33">
        <f t="shared" si="28"/>
        <v>26696873.666666668</v>
      </c>
      <c r="H159" s="33">
        <f t="shared" si="29"/>
        <v>26696873.666666668</v>
      </c>
      <c r="I159" s="33">
        <f t="shared" si="30"/>
        <v>26696873.666666668</v>
      </c>
      <c r="J159" s="33">
        <f t="shared" si="31"/>
        <v>26696873.666666668</v>
      </c>
      <c r="K159" s="33">
        <f t="shared" si="32"/>
        <v>26696873.666666668</v>
      </c>
      <c r="L159" s="33">
        <f t="shared" si="33"/>
        <v>26696873.666666668</v>
      </c>
      <c r="M159" s="33">
        <f t="shared" si="34"/>
        <v>26696873.666666668</v>
      </c>
      <c r="N159" s="33">
        <f t="shared" si="35"/>
        <v>26696873.666666668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30" customHeight="1" x14ac:dyDescent="0.2">
      <c r="A160" s="17" t="s">
        <v>151</v>
      </c>
      <c r="B160" s="24"/>
      <c r="C160" s="28">
        <f t="shared" si="24"/>
        <v>0</v>
      </c>
      <c r="D160" s="28">
        <f t="shared" si="25"/>
        <v>0</v>
      </c>
      <c r="E160" s="28">
        <f t="shared" si="26"/>
        <v>0</v>
      </c>
      <c r="F160" s="28">
        <f t="shared" si="27"/>
        <v>0</v>
      </c>
      <c r="G160" s="28">
        <f t="shared" si="28"/>
        <v>0</v>
      </c>
      <c r="H160" s="28">
        <f t="shared" si="29"/>
        <v>0</v>
      </c>
      <c r="I160" s="28">
        <f t="shared" si="30"/>
        <v>0</v>
      </c>
      <c r="J160" s="28">
        <f t="shared" si="31"/>
        <v>0</v>
      </c>
      <c r="K160" s="28">
        <f t="shared" si="32"/>
        <v>0</v>
      </c>
      <c r="L160" s="28">
        <f t="shared" si="33"/>
        <v>0</v>
      </c>
      <c r="M160" s="28">
        <f t="shared" si="34"/>
        <v>0</v>
      </c>
      <c r="N160" s="28">
        <f t="shared" si="35"/>
        <v>0</v>
      </c>
    </row>
    <row r="161" spans="1:28" ht="24.95" customHeight="1" x14ac:dyDescent="0.2">
      <c r="A161" s="17" t="s">
        <v>152</v>
      </c>
      <c r="B161" s="27">
        <v>25456340</v>
      </c>
      <c r="C161" s="28">
        <f t="shared" si="24"/>
        <v>2121361.6666666665</v>
      </c>
      <c r="D161" s="28">
        <f t="shared" si="25"/>
        <v>2121361.6666666665</v>
      </c>
      <c r="E161" s="28">
        <f t="shared" si="26"/>
        <v>2121361.6666666665</v>
      </c>
      <c r="F161" s="28">
        <f t="shared" si="27"/>
        <v>2121361.6666666665</v>
      </c>
      <c r="G161" s="28">
        <f t="shared" si="28"/>
        <v>2121361.6666666665</v>
      </c>
      <c r="H161" s="28">
        <f t="shared" si="29"/>
        <v>2121361.6666666665</v>
      </c>
      <c r="I161" s="28">
        <f t="shared" si="30"/>
        <v>2121361.6666666665</v>
      </c>
      <c r="J161" s="28">
        <f t="shared" si="31"/>
        <v>2121361.6666666665</v>
      </c>
      <c r="K161" s="28">
        <f t="shared" si="32"/>
        <v>2121361.6666666665</v>
      </c>
      <c r="L161" s="28">
        <f t="shared" si="33"/>
        <v>2121361.6666666665</v>
      </c>
      <c r="M161" s="28">
        <f t="shared" si="34"/>
        <v>2121361.6666666665</v>
      </c>
      <c r="N161" s="28">
        <f t="shared" si="35"/>
        <v>2121361.6666666665</v>
      </c>
    </row>
    <row r="162" spans="1:28" ht="24.95" customHeight="1" x14ac:dyDescent="0.2">
      <c r="A162" s="17" t="s">
        <v>153</v>
      </c>
      <c r="B162" s="27">
        <v>25456340</v>
      </c>
      <c r="C162" s="28">
        <f t="shared" si="24"/>
        <v>2121361.6666666665</v>
      </c>
      <c r="D162" s="28">
        <f t="shared" si="25"/>
        <v>2121361.6666666665</v>
      </c>
      <c r="E162" s="28">
        <f t="shared" si="26"/>
        <v>2121361.6666666665</v>
      </c>
      <c r="F162" s="28">
        <f t="shared" si="27"/>
        <v>2121361.6666666665</v>
      </c>
      <c r="G162" s="28">
        <f t="shared" si="28"/>
        <v>2121361.6666666665</v>
      </c>
      <c r="H162" s="28">
        <f t="shared" si="29"/>
        <v>2121361.6666666665</v>
      </c>
      <c r="I162" s="28">
        <f t="shared" si="30"/>
        <v>2121361.6666666665</v>
      </c>
      <c r="J162" s="28">
        <f t="shared" si="31"/>
        <v>2121361.6666666665</v>
      </c>
      <c r="K162" s="28">
        <f t="shared" si="32"/>
        <v>2121361.6666666665</v>
      </c>
      <c r="L162" s="28">
        <f t="shared" si="33"/>
        <v>2121361.6666666665</v>
      </c>
      <c r="M162" s="28">
        <f t="shared" si="34"/>
        <v>2121361.6666666665</v>
      </c>
      <c r="N162" s="28">
        <f t="shared" si="35"/>
        <v>2121361.6666666665</v>
      </c>
    </row>
    <row r="163" spans="1:28" ht="24.95" customHeight="1" x14ac:dyDescent="0.2">
      <c r="A163" s="18" t="s">
        <v>157</v>
      </c>
      <c r="B163" s="24">
        <v>915200</v>
      </c>
      <c r="C163" s="28">
        <f t="shared" si="24"/>
        <v>76266.666666666672</v>
      </c>
      <c r="D163" s="28">
        <f t="shared" si="25"/>
        <v>76266.666666666672</v>
      </c>
      <c r="E163" s="28">
        <f t="shared" si="26"/>
        <v>76266.666666666672</v>
      </c>
      <c r="F163" s="28">
        <f t="shared" si="27"/>
        <v>76266.666666666672</v>
      </c>
      <c r="G163" s="28">
        <f t="shared" si="28"/>
        <v>76266.666666666672</v>
      </c>
      <c r="H163" s="28">
        <f t="shared" si="29"/>
        <v>76266.666666666672</v>
      </c>
      <c r="I163" s="28">
        <f t="shared" si="30"/>
        <v>76266.666666666672</v>
      </c>
      <c r="J163" s="28">
        <f t="shared" si="31"/>
        <v>76266.666666666672</v>
      </c>
      <c r="K163" s="28">
        <f t="shared" si="32"/>
        <v>76266.666666666672</v>
      </c>
      <c r="L163" s="28">
        <f t="shared" si="33"/>
        <v>76266.666666666672</v>
      </c>
      <c r="M163" s="28">
        <f t="shared" si="34"/>
        <v>76266.666666666672</v>
      </c>
      <c r="N163" s="28">
        <f t="shared" si="35"/>
        <v>76266.666666666672</v>
      </c>
    </row>
    <row r="164" spans="1:28" ht="24.95" customHeight="1" thickBot="1" x14ac:dyDescent="0.25">
      <c r="A164" s="19" t="s">
        <v>158</v>
      </c>
      <c r="B164" s="24">
        <v>24541140</v>
      </c>
      <c r="C164" s="28">
        <f t="shared" si="24"/>
        <v>2045095</v>
      </c>
      <c r="D164" s="28">
        <f t="shared" si="25"/>
        <v>2045095</v>
      </c>
      <c r="E164" s="28">
        <f t="shared" si="26"/>
        <v>2045095</v>
      </c>
      <c r="F164" s="28">
        <f t="shared" si="27"/>
        <v>2045095</v>
      </c>
      <c r="G164" s="28">
        <f t="shared" si="28"/>
        <v>2045095</v>
      </c>
      <c r="H164" s="28">
        <f t="shared" si="29"/>
        <v>2045095</v>
      </c>
      <c r="I164" s="28">
        <f t="shared" si="30"/>
        <v>2045095</v>
      </c>
      <c r="J164" s="28">
        <f t="shared" si="31"/>
        <v>2045095</v>
      </c>
      <c r="K164" s="28">
        <f t="shared" si="32"/>
        <v>2045095</v>
      </c>
      <c r="L164" s="28">
        <f t="shared" si="33"/>
        <v>2045095</v>
      </c>
      <c r="M164" s="28">
        <f t="shared" si="34"/>
        <v>2045095</v>
      </c>
      <c r="N164" s="28">
        <f t="shared" si="35"/>
        <v>2045095</v>
      </c>
    </row>
    <row r="165" spans="1:28" ht="30" customHeight="1" thickBot="1" x14ac:dyDescent="0.25">
      <c r="A165" s="20" t="s">
        <v>159</v>
      </c>
      <c r="B165" s="32">
        <v>25456340</v>
      </c>
      <c r="C165" s="33">
        <f t="shared" si="24"/>
        <v>2121361.6666666665</v>
      </c>
      <c r="D165" s="33">
        <f t="shared" si="25"/>
        <v>2121361.6666666665</v>
      </c>
      <c r="E165" s="33">
        <f t="shared" si="26"/>
        <v>2121361.6666666665</v>
      </c>
      <c r="F165" s="33">
        <f t="shared" si="27"/>
        <v>2121361.6666666665</v>
      </c>
      <c r="G165" s="33">
        <f t="shared" si="28"/>
        <v>2121361.6666666665</v>
      </c>
      <c r="H165" s="33">
        <f t="shared" si="29"/>
        <v>2121361.6666666665</v>
      </c>
      <c r="I165" s="33">
        <f t="shared" si="30"/>
        <v>2121361.6666666665</v>
      </c>
      <c r="J165" s="33">
        <f t="shared" si="31"/>
        <v>2121361.6666666665</v>
      </c>
      <c r="K165" s="33">
        <f t="shared" si="32"/>
        <v>2121361.6666666665</v>
      </c>
      <c r="L165" s="33">
        <f t="shared" si="33"/>
        <v>2121361.6666666665</v>
      </c>
      <c r="M165" s="33">
        <f t="shared" si="34"/>
        <v>2121361.6666666665</v>
      </c>
      <c r="N165" s="33">
        <f t="shared" si="35"/>
        <v>2121361.6666666665</v>
      </c>
    </row>
    <row r="166" spans="1:28" ht="9.9499999999999993" customHeight="1" thickBot="1" x14ac:dyDescent="0.25">
      <c r="A166" s="21"/>
      <c r="B166" s="37"/>
      <c r="C166" s="28">
        <f t="shared" si="24"/>
        <v>0</v>
      </c>
      <c r="D166" s="28">
        <f t="shared" si="25"/>
        <v>0</v>
      </c>
      <c r="E166" s="28">
        <f t="shared" si="26"/>
        <v>0</v>
      </c>
      <c r="F166" s="28">
        <f t="shared" si="27"/>
        <v>0</v>
      </c>
      <c r="G166" s="28">
        <f t="shared" si="28"/>
        <v>0</v>
      </c>
      <c r="H166" s="28">
        <f t="shared" si="29"/>
        <v>0</v>
      </c>
      <c r="I166" s="28">
        <f t="shared" si="30"/>
        <v>0</v>
      </c>
      <c r="J166" s="28">
        <f t="shared" si="31"/>
        <v>0</v>
      </c>
      <c r="K166" s="28">
        <f t="shared" si="32"/>
        <v>0</v>
      </c>
      <c r="L166" s="28">
        <f t="shared" si="33"/>
        <v>0</v>
      </c>
      <c r="M166" s="28">
        <f t="shared" si="34"/>
        <v>0</v>
      </c>
      <c r="N166" s="28">
        <f t="shared" si="35"/>
        <v>0</v>
      </c>
    </row>
    <row r="167" spans="1:28" ht="24.95" customHeight="1" thickBot="1" x14ac:dyDescent="0.25">
      <c r="A167" s="20" t="s">
        <v>160</v>
      </c>
      <c r="B167" s="32">
        <v>436547816</v>
      </c>
      <c r="C167" s="33">
        <f>B167/12</f>
        <v>36378984.666666664</v>
      </c>
      <c r="D167" s="33">
        <f t="shared" si="25"/>
        <v>36378984.666666664</v>
      </c>
      <c r="E167" s="33">
        <f t="shared" si="26"/>
        <v>36378984.666666664</v>
      </c>
      <c r="F167" s="33">
        <f t="shared" si="27"/>
        <v>36378984.666666664</v>
      </c>
      <c r="G167" s="33">
        <f t="shared" si="28"/>
        <v>36378984.666666664</v>
      </c>
      <c r="H167" s="33">
        <f t="shared" si="29"/>
        <v>36378984.666666664</v>
      </c>
      <c r="I167" s="33">
        <f t="shared" si="30"/>
        <v>36378984.666666664</v>
      </c>
      <c r="J167" s="33">
        <f t="shared" si="31"/>
        <v>36378984.666666664</v>
      </c>
      <c r="K167" s="33">
        <f t="shared" si="32"/>
        <v>36378984.666666664</v>
      </c>
      <c r="L167" s="33">
        <f t="shared" si="33"/>
        <v>36378984.666666664</v>
      </c>
      <c r="M167" s="33">
        <f t="shared" si="34"/>
        <v>36378984.666666664</v>
      </c>
      <c r="N167" s="33">
        <f t="shared" si="35"/>
        <v>36378984.666666664</v>
      </c>
    </row>
    <row r="168" spans="1:28" ht="24.95" customHeight="1" x14ac:dyDescent="0.2">
      <c r="A168" s="21"/>
      <c r="B168" s="21"/>
      <c r="C168" s="28">
        <f t="shared" si="24"/>
        <v>0</v>
      </c>
      <c r="D168" s="28">
        <f t="shared" si="25"/>
        <v>0</v>
      </c>
      <c r="E168" s="28">
        <f t="shared" si="26"/>
        <v>0</v>
      </c>
      <c r="F168" s="28">
        <f t="shared" si="27"/>
        <v>0</v>
      </c>
      <c r="G168" s="28">
        <f t="shared" si="28"/>
        <v>0</v>
      </c>
      <c r="H168" s="28">
        <f t="shared" si="29"/>
        <v>0</v>
      </c>
      <c r="I168" s="28">
        <f t="shared" si="30"/>
        <v>0</v>
      </c>
      <c r="J168" s="28">
        <f t="shared" si="31"/>
        <v>0</v>
      </c>
      <c r="K168" s="28">
        <f t="shared" si="32"/>
        <v>0</v>
      </c>
      <c r="L168" s="28">
        <f t="shared" si="33"/>
        <v>0</v>
      </c>
      <c r="M168" s="28">
        <f t="shared" si="34"/>
        <v>0</v>
      </c>
      <c r="N168" s="28">
        <f t="shared" si="35"/>
        <v>0</v>
      </c>
    </row>
    <row r="169" spans="1:28" ht="30" customHeight="1" x14ac:dyDescent="0.2">
      <c r="A169" s="17" t="s">
        <v>159</v>
      </c>
      <c r="B169" s="38"/>
      <c r="C169" s="28">
        <f t="shared" si="24"/>
        <v>0</v>
      </c>
      <c r="D169" s="28">
        <f t="shared" si="25"/>
        <v>0</v>
      </c>
      <c r="E169" s="28">
        <f t="shared" si="26"/>
        <v>0</v>
      </c>
      <c r="F169" s="28">
        <f t="shared" si="27"/>
        <v>0</v>
      </c>
      <c r="G169" s="28">
        <f t="shared" si="28"/>
        <v>0</v>
      </c>
      <c r="H169" s="28">
        <f t="shared" si="29"/>
        <v>0</v>
      </c>
      <c r="I169" s="28">
        <f t="shared" si="30"/>
        <v>0</v>
      </c>
      <c r="J169" s="28">
        <f t="shared" si="31"/>
        <v>0</v>
      </c>
      <c r="K169" s="28">
        <f t="shared" si="32"/>
        <v>0</v>
      </c>
      <c r="L169" s="28">
        <f t="shared" si="33"/>
        <v>0</v>
      </c>
      <c r="M169" s="28">
        <f t="shared" si="34"/>
        <v>0</v>
      </c>
      <c r="N169" s="28">
        <f t="shared" si="35"/>
        <v>0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24.95" customHeight="1" x14ac:dyDescent="0.2">
      <c r="A170" s="18" t="s">
        <v>161</v>
      </c>
      <c r="B170" s="39"/>
      <c r="C170" s="28">
        <f t="shared" si="24"/>
        <v>0</v>
      </c>
      <c r="D170" s="28">
        <f t="shared" si="25"/>
        <v>0</v>
      </c>
      <c r="E170" s="28">
        <f t="shared" si="26"/>
        <v>0</v>
      </c>
      <c r="F170" s="28">
        <f t="shared" si="27"/>
        <v>0</v>
      </c>
      <c r="G170" s="28">
        <f t="shared" si="28"/>
        <v>0</v>
      </c>
      <c r="H170" s="28">
        <f t="shared" si="29"/>
        <v>0</v>
      </c>
      <c r="I170" s="28">
        <f t="shared" si="30"/>
        <v>0</v>
      </c>
      <c r="J170" s="28">
        <f t="shared" si="31"/>
        <v>0</v>
      </c>
      <c r="K170" s="28">
        <f t="shared" si="32"/>
        <v>0</v>
      </c>
      <c r="L170" s="28">
        <f t="shared" si="33"/>
        <v>0</v>
      </c>
      <c r="M170" s="28">
        <f t="shared" si="34"/>
        <v>0</v>
      </c>
      <c r="N170" s="28">
        <f t="shared" si="35"/>
        <v>0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24.95" customHeight="1" x14ac:dyDescent="0.2">
      <c r="A171" s="22" t="s">
        <v>4</v>
      </c>
      <c r="B171" s="35">
        <v>13036699</v>
      </c>
      <c r="C171" s="28">
        <f t="shared" si="24"/>
        <v>1086391.5833333333</v>
      </c>
      <c r="D171" s="28">
        <f t="shared" si="25"/>
        <v>1086391.5833333333</v>
      </c>
      <c r="E171" s="28">
        <f t="shared" si="26"/>
        <v>1086391.5833333333</v>
      </c>
      <c r="F171" s="28">
        <f t="shared" si="27"/>
        <v>1086391.5833333333</v>
      </c>
      <c r="G171" s="28">
        <f t="shared" si="28"/>
        <v>1086391.5833333333</v>
      </c>
      <c r="H171" s="28">
        <f t="shared" si="29"/>
        <v>1086391.5833333333</v>
      </c>
      <c r="I171" s="28">
        <f t="shared" si="30"/>
        <v>1086391.5833333333</v>
      </c>
      <c r="J171" s="28">
        <f t="shared" si="31"/>
        <v>1086391.5833333333</v>
      </c>
      <c r="K171" s="28">
        <f t="shared" si="32"/>
        <v>1086391.5833333333</v>
      </c>
      <c r="L171" s="28">
        <f t="shared" si="33"/>
        <v>1086391.5833333333</v>
      </c>
      <c r="M171" s="28">
        <f t="shared" si="34"/>
        <v>1086391.5833333333</v>
      </c>
      <c r="N171" s="28">
        <f t="shared" si="35"/>
        <v>1086391.5833333333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24.95" customHeight="1" x14ac:dyDescent="0.2">
      <c r="A172" s="22" t="s">
        <v>5</v>
      </c>
      <c r="B172" s="35">
        <v>6244529</v>
      </c>
      <c r="C172" s="28">
        <f t="shared" si="24"/>
        <v>520377.41666666669</v>
      </c>
      <c r="D172" s="28">
        <f t="shared" si="25"/>
        <v>520377.41666666669</v>
      </c>
      <c r="E172" s="28">
        <f t="shared" si="26"/>
        <v>520377.41666666669</v>
      </c>
      <c r="F172" s="28">
        <f t="shared" si="27"/>
        <v>520377.41666666669</v>
      </c>
      <c r="G172" s="28">
        <f t="shared" si="28"/>
        <v>520377.41666666669</v>
      </c>
      <c r="H172" s="28">
        <f t="shared" si="29"/>
        <v>520377.41666666669</v>
      </c>
      <c r="I172" s="28">
        <f t="shared" si="30"/>
        <v>520377.41666666669</v>
      </c>
      <c r="J172" s="28">
        <f t="shared" si="31"/>
        <v>520377.41666666669</v>
      </c>
      <c r="K172" s="28">
        <f t="shared" si="32"/>
        <v>520377.41666666669</v>
      </c>
      <c r="L172" s="28">
        <f t="shared" si="33"/>
        <v>520377.41666666669</v>
      </c>
      <c r="M172" s="28">
        <f t="shared" si="34"/>
        <v>520377.41666666669</v>
      </c>
      <c r="N172" s="28">
        <f t="shared" si="35"/>
        <v>520377.41666666669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24.95" customHeight="1" thickBot="1" x14ac:dyDescent="0.25">
      <c r="A173" s="19" t="s">
        <v>162</v>
      </c>
      <c r="B173" s="36">
        <v>55011483</v>
      </c>
      <c r="C173" s="28">
        <f t="shared" si="24"/>
        <v>4584290.25</v>
      </c>
      <c r="D173" s="28">
        <f t="shared" si="25"/>
        <v>4584290.25</v>
      </c>
      <c r="E173" s="28">
        <f t="shared" si="26"/>
        <v>4584290.25</v>
      </c>
      <c r="F173" s="28">
        <f t="shared" si="27"/>
        <v>4584290.25</v>
      </c>
      <c r="G173" s="28">
        <f t="shared" si="28"/>
        <v>4584290.25</v>
      </c>
      <c r="H173" s="28">
        <f t="shared" si="29"/>
        <v>4584290.25</v>
      </c>
      <c r="I173" s="28">
        <f t="shared" si="30"/>
        <v>4584290.25</v>
      </c>
      <c r="J173" s="28">
        <f t="shared" si="31"/>
        <v>4584290.25</v>
      </c>
      <c r="K173" s="28">
        <f t="shared" si="32"/>
        <v>4584290.25</v>
      </c>
      <c r="L173" s="28">
        <f t="shared" si="33"/>
        <v>4584290.25</v>
      </c>
      <c r="M173" s="28">
        <f t="shared" si="34"/>
        <v>4584290.25</v>
      </c>
      <c r="N173" s="28">
        <f t="shared" si="35"/>
        <v>4584290.25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24.95" customHeight="1" thickBot="1" x14ac:dyDescent="0.25">
      <c r="A174" s="20" t="s">
        <v>154</v>
      </c>
      <c r="B174" s="32">
        <v>74292711</v>
      </c>
      <c r="C174" s="33">
        <f t="shared" si="24"/>
        <v>6191059.25</v>
      </c>
      <c r="D174" s="33">
        <f t="shared" si="25"/>
        <v>6191059.25</v>
      </c>
      <c r="E174" s="33">
        <f t="shared" si="26"/>
        <v>6191059.25</v>
      </c>
      <c r="F174" s="33">
        <f t="shared" si="27"/>
        <v>6191059.25</v>
      </c>
      <c r="G174" s="33">
        <f t="shared" si="28"/>
        <v>6191059.25</v>
      </c>
      <c r="H174" s="33">
        <f t="shared" si="29"/>
        <v>6191059.25</v>
      </c>
      <c r="I174" s="33">
        <f t="shared" si="30"/>
        <v>6191059.25</v>
      </c>
      <c r="J174" s="33">
        <f t="shared" si="31"/>
        <v>6191059.25</v>
      </c>
      <c r="K174" s="33">
        <f t="shared" si="32"/>
        <v>6191059.25</v>
      </c>
      <c r="L174" s="33">
        <f t="shared" si="33"/>
        <v>6191059.25</v>
      </c>
      <c r="M174" s="33">
        <f t="shared" si="34"/>
        <v>6191059.25</v>
      </c>
      <c r="N174" s="33">
        <f t="shared" si="35"/>
        <v>6191059.25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9.9499999999999993" customHeight="1" thickBot="1" x14ac:dyDescent="0.25">
      <c r="A175" s="40"/>
      <c r="B175" s="37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"/>
      <c r="P175" s="2"/>
      <c r="Q175" s="2"/>
      <c r="R175" s="2"/>
      <c r="S175" s="2"/>
    </row>
    <row r="176" spans="1:28" ht="24.95" customHeight="1" thickBot="1" x14ac:dyDescent="0.25">
      <c r="A176" s="20" t="s">
        <v>163</v>
      </c>
      <c r="B176" s="41">
        <v>510840527</v>
      </c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2"/>
      <c r="P176" s="2"/>
      <c r="Q176" s="2"/>
      <c r="R176" s="2"/>
      <c r="S176" s="2"/>
    </row>
    <row r="177" spans="1:19" ht="24.9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24.9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24.9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24.9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24.9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24.9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24.9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24.9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24.9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24.9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24.9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24.9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24.9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24.9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24.9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24.9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24.9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24.9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24.9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24.9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24.9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24.9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24.9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24.9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24.9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24.9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24.9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24.9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24.9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24.9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24.9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24.9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24.9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24.9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24.9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24.9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24.9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24.9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24.9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24.9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24.9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24.9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24.9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24.9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24.9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24.9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24.9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24.9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24.9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24.9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24.9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24.9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24.9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24.9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24.9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24.9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24.9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24.9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24.9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24.9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24.9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24.9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24.9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24.9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24.9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24.9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24.9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24.9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24.9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24.9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24.9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24.9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24.9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24.9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24.9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24.9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24.9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24.9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24.9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24.9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24.9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24.9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24.9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24.9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24.9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24.9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24.9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24.9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24.9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24.9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24.9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24.9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24.9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24.9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24.9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24.9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24.9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24.9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24.9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24.9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24.9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24.9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24.9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24.9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24.9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24.9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24.9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24.9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24.9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24.9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24.9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24.9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24.9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24.9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24.9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24.9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24.9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24.9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24.9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24.9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24.9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24.9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24.9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24.9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24.9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24.9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24.9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24.9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24.9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24.9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24.9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24.9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24.9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24.9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24.9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24.9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24.9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24.9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24.9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24.9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24.9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24.9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24.9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24.9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24.9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24.9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24.9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24.9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24.9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24.9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24.9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24.9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24.9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24.9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24.9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24.9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24.9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24.9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24.9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24.9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24.9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24.9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24.9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24.9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24.9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24.9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24.9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24.9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24.9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24.9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24.9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24.9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24.9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24.9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24.9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24.9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24.9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24.9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24.9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24.9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24.9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24.9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24.9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24.9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24.9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24.9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24.9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24.9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24.9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24.9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24.9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24.9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24.9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24.9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24.9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24.9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24.9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24.9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24.9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24.9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24.9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24.9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24.9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24.9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24.9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24.9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24.9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24.9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24.9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24.9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24.9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24.9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24.9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24.9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24.9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24.9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24.9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24.9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24.9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24.9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24.9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24.9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24.9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24.9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24.9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24.9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24.9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24.9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1:19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</row>
    <row r="1002" spans="1:19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1:19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</row>
    <row r="1004" spans="1:19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</row>
    <row r="1005" spans="1:19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</row>
    <row r="1006" spans="1:19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</row>
    <row r="1007" spans="1:19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</row>
    <row r="1008" spans="1:19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</row>
    <row r="1009" spans="1:19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</row>
    <row r="1010" spans="1:19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</row>
    <row r="1011" spans="1:19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</row>
    <row r="1012" spans="1:19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</row>
    <row r="1013" spans="1:19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</row>
    <row r="1014" spans="1:19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</row>
    <row r="1015" spans="1:19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</row>
    <row r="1016" spans="1:19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</row>
    <row r="1017" spans="1:19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</row>
    <row r="1018" spans="1:19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</row>
    <row r="1019" spans="1:19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</row>
    <row r="1020" spans="1:19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</row>
    <row r="1021" spans="1:19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</row>
    <row r="1022" spans="1:19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</row>
    <row r="1023" spans="1:19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</row>
    <row r="1024" spans="1:19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</row>
    <row r="1025" spans="1:19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</row>
    <row r="1026" spans="1:19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</row>
    <row r="1027" spans="1:19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</row>
    <row r="1028" spans="1:19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</row>
    <row r="1029" spans="1:19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</row>
    <row r="1030" spans="1:19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</row>
    <row r="1031" spans="1:19" x14ac:dyDescent="0.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</row>
    <row r="1037" spans="1:19" x14ac:dyDescent="0.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</row>
    <row r="1038" spans="1:19" x14ac:dyDescent="0.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</row>
    <row r="1039" spans="1:19" x14ac:dyDescent="0.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</row>
    <row r="1040" spans="1:19" x14ac:dyDescent="0.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</row>
    <row r="1041" spans="1:19" x14ac:dyDescent="0.2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</row>
    <row r="1042" spans="1:19" x14ac:dyDescent="0.2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</row>
    <row r="1043" spans="1:19" x14ac:dyDescent="0.2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</row>
    <row r="1044" spans="1:19" x14ac:dyDescent="0.2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</row>
    <row r="1045" spans="1:19" x14ac:dyDescent="0.2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</row>
    <row r="1046" spans="1:19" x14ac:dyDescent="0.2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</row>
    <row r="1047" spans="1:19" x14ac:dyDescent="0.2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</row>
    <row r="1048" spans="1:19" x14ac:dyDescent="0.2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</row>
    <row r="1049" spans="1:19" x14ac:dyDescent="0.2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</row>
    <row r="1050" spans="1:19" x14ac:dyDescent="0.2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</row>
    <row r="1051" spans="1:19" x14ac:dyDescent="0.2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</row>
    <row r="1052" spans="1:19" x14ac:dyDescent="0.2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</row>
    <row r="1053" spans="1:19" x14ac:dyDescent="0.2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</row>
    <row r="1054" spans="1:19" x14ac:dyDescent="0.2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</row>
    <row r="1055" spans="1:19" x14ac:dyDescent="0.2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</row>
    <row r="1056" spans="1:19" x14ac:dyDescent="0.2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</row>
    <row r="1057" spans="1:19" x14ac:dyDescent="0.2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</row>
    <row r="1063" spans="1:19" x14ac:dyDescent="0.2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</row>
    <row r="1064" spans="1:19" x14ac:dyDescent="0.2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</row>
    <row r="1065" spans="1:19" x14ac:dyDescent="0.2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</row>
    <row r="1066" spans="1:19" x14ac:dyDescent="0.2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</row>
    <row r="1067" spans="1:19" x14ac:dyDescent="0.2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</row>
    <row r="1072" spans="1:19" x14ac:dyDescent="0.2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</row>
    <row r="1073" spans="1:19" x14ac:dyDescent="0.2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</row>
    <row r="1074" spans="1:19" x14ac:dyDescent="0.2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</row>
    <row r="1080" spans="1:19" x14ac:dyDescent="0.2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</row>
    <row r="1081" spans="1:19" x14ac:dyDescent="0.2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</row>
    <row r="1082" spans="1:19" x14ac:dyDescent="0.2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</row>
    <row r="1083" spans="1:19" x14ac:dyDescent="0.2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</row>
    <row r="1084" spans="1:19" x14ac:dyDescent="0.2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</row>
    <row r="1085" spans="1:19" x14ac:dyDescent="0.2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</row>
    <row r="1086" spans="1:19" x14ac:dyDescent="0.2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</row>
    <row r="1087" spans="1:19" x14ac:dyDescent="0.2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</row>
    <row r="1088" spans="1:19" x14ac:dyDescent="0.2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</row>
    <row r="1089" spans="1:19" x14ac:dyDescent="0.2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</row>
    <row r="1090" spans="1:19" x14ac:dyDescent="0.2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</row>
    <row r="1091" spans="1:19" x14ac:dyDescent="0.2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</row>
    <row r="1092" spans="1:19" x14ac:dyDescent="0.2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</row>
    <row r="1093" spans="1:19" x14ac:dyDescent="0.2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</row>
    <row r="1094" spans="1:19" x14ac:dyDescent="0.2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</row>
    <row r="1095" spans="1:19" x14ac:dyDescent="0.2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</row>
    <row r="1096" spans="1:19" x14ac:dyDescent="0.2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</row>
    <row r="1097" spans="1:19" x14ac:dyDescent="0.2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</row>
    <row r="1098" spans="1:19" x14ac:dyDescent="0.2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</row>
    <row r="1099" spans="1:19" x14ac:dyDescent="0.2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</row>
    <row r="1105" spans="1:19" x14ac:dyDescent="0.2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</row>
    <row r="1106" spans="1:19" x14ac:dyDescent="0.2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</row>
    <row r="1107" spans="1:19" x14ac:dyDescent="0.2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</row>
    <row r="1108" spans="1:19" x14ac:dyDescent="0.2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</row>
    <row r="1109" spans="1:19" x14ac:dyDescent="0.2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</row>
    <row r="1115" spans="1:19" x14ac:dyDescent="0.2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</row>
    <row r="1116" spans="1:19" x14ac:dyDescent="0.2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</row>
    <row r="1117" spans="1:19" x14ac:dyDescent="0.2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</row>
    <row r="1118" spans="1:19" x14ac:dyDescent="0.2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</row>
    <row r="1119" spans="1:19" x14ac:dyDescent="0.2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</row>
    <row r="1120" spans="1:19" x14ac:dyDescent="0.2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</row>
    <row r="1121" spans="1:19" x14ac:dyDescent="0.2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</row>
    <row r="1127" spans="1:19" x14ac:dyDescent="0.2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</row>
    <row r="1128" spans="1:19" x14ac:dyDescent="0.2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</row>
    <row r="1129" spans="1:19" x14ac:dyDescent="0.2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</row>
    <row r="1130" spans="1:19" x14ac:dyDescent="0.2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</row>
    <row r="1131" spans="1:19" x14ac:dyDescent="0.2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</row>
    <row r="1132" spans="1:19" x14ac:dyDescent="0.2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</row>
    <row r="1133" spans="1:19" x14ac:dyDescent="0.2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</row>
    <row r="1134" spans="1:19" x14ac:dyDescent="0.2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</row>
    <row r="1135" spans="1:19" x14ac:dyDescent="0.2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</row>
    <row r="1141" spans="1:19" x14ac:dyDescent="0.2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</row>
    <row r="1142" spans="1:19" x14ac:dyDescent="0.2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</row>
    <row r="1148" spans="1:19" x14ac:dyDescent="0.2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</row>
    <row r="1149" spans="1:19" x14ac:dyDescent="0.2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</row>
    <row r="1150" spans="1:19" x14ac:dyDescent="0.2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</row>
    <row r="1151" spans="1:19" x14ac:dyDescent="0.2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</row>
    <row r="1152" spans="1:19" x14ac:dyDescent="0.2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</row>
    <row r="1153" spans="1:19" x14ac:dyDescent="0.2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</row>
    <row r="1154" spans="1:19" x14ac:dyDescent="0.2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</row>
    <row r="1155" spans="1:19" x14ac:dyDescent="0.2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</row>
    <row r="1156" spans="1:19" x14ac:dyDescent="0.2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</row>
    <row r="1157" spans="1:19" x14ac:dyDescent="0.2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</row>
    <row r="1158" spans="1:19" x14ac:dyDescent="0.2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</row>
    <row r="1159" spans="1:19" x14ac:dyDescent="0.2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</row>
    <row r="1160" spans="1:19" x14ac:dyDescent="0.2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</row>
    <row r="1161" spans="1:19" x14ac:dyDescent="0.2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</row>
    <row r="1162" spans="1:19" x14ac:dyDescent="0.2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</row>
    <row r="1163" spans="1:19" x14ac:dyDescent="0.2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</row>
    <row r="1164" spans="1:19" x14ac:dyDescent="0.2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</row>
    <row r="1165" spans="1:19" x14ac:dyDescent="0.2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</row>
    <row r="1166" spans="1:19" x14ac:dyDescent="0.2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</row>
    <row r="1167" spans="1:19" x14ac:dyDescent="0.2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</row>
    <row r="1168" spans="1:19" x14ac:dyDescent="0.2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</row>
    <row r="1169" spans="1:19" x14ac:dyDescent="0.2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</row>
    <row r="1170" spans="1:19" x14ac:dyDescent="0.2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</row>
    <row r="1171" spans="1:19" x14ac:dyDescent="0.2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</row>
    <row r="1172" spans="1:19" x14ac:dyDescent="0.2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</row>
    <row r="1173" spans="1:19" x14ac:dyDescent="0.2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</row>
    <row r="1174" spans="1:19" x14ac:dyDescent="0.2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</row>
    <row r="1180" spans="1:19" x14ac:dyDescent="0.2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</row>
    <row r="1181" spans="1:19" x14ac:dyDescent="0.2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</row>
    <row r="1182" spans="1:19" x14ac:dyDescent="0.2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</row>
    <row r="1183" spans="1:19" x14ac:dyDescent="0.2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</row>
    <row r="1189" spans="1:19" x14ac:dyDescent="0.2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</row>
    <row r="1190" spans="1:19" x14ac:dyDescent="0.2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</row>
    <row r="1191" spans="1:19" x14ac:dyDescent="0.2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</row>
    <row r="1192" spans="1:19" x14ac:dyDescent="0.2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</row>
    <row r="1193" spans="1:19" x14ac:dyDescent="0.2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</row>
    <row r="1194" spans="1:19" x14ac:dyDescent="0.2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</row>
    <row r="1195" spans="1:19" x14ac:dyDescent="0.2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</row>
    <row r="1196" spans="1:19" x14ac:dyDescent="0.2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</row>
    <row r="1197" spans="1:19" x14ac:dyDescent="0.2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</row>
    <row r="1198" spans="1:19" x14ac:dyDescent="0.2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</row>
    <row r="1204" spans="1:19" x14ac:dyDescent="0.2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</row>
    <row r="1205" spans="1:19" x14ac:dyDescent="0.2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</row>
    <row r="1206" spans="1:19" x14ac:dyDescent="0.2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</row>
    <row r="1207" spans="1:19" x14ac:dyDescent="0.2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</row>
    <row r="1208" spans="1:19" x14ac:dyDescent="0.2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</row>
    <row r="1209" spans="1:19" x14ac:dyDescent="0.2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</row>
    <row r="1210" spans="1:19" x14ac:dyDescent="0.2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</row>
    <row r="1216" spans="1:19" x14ac:dyDescent="0.2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</row>
    <row r="1217" spans="1:19" x14ac:dyDescent="0.2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</row>
    <row r="1218" spans="1:19" x14ac:dyDescent="0.2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</row>
    <row r="1219" spans="1:19" x14ac:dyDescent="0.2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</row>
    <row r="1225" spans="1:19" x14ac:dyDescent="0.2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</row>
    <row r="1226" spans="1:19" x14ac:dyDescent="0.2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</row>
    <row r="1227" spans="1:19" x14ac:dyDescent="0.2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</row>
    <row r="1228" spans="1:19" x14ac:dyDescent="0.2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</row>
    <row r="1229" spans="1:19" x14ac:dyDescent="0.2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</row>
    <row r="1230" spans="1:19" x14ac:dyDescent="0.2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</row>
    <row r="1231" spans="1:19" x14ac:dyDescent="0.2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</row>
    <row r="1232" spans="1:19" x14ac:dyDescent="0.2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</row>
    <row r="1233" spans="1:19" x14ac:dyDescent="0.2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</row>
    <row r="1234" spans="1:19" x14ac:dyDescent="0.2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</row>
    <row r="1235" spans="1:19" x14ac:dyDescent="0.2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</row>
    <row r="1236" spans="1:19" x14ac:dyDescent="0.2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</row>
    <row r="1237" spans="1:19" x14ac:dyDescent="0.2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</row>
    <row r="1238" spans="1:19" x14ac:dyDescent="0.2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</row>
    <row r="1239" spans="1:19" x14ac:dyDescent="0.2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</row>
    <row r="1240" spans="1:19" x14ac:dyDescent="0.2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</row>
    <row r="1241" spans="1:19" x14ac:dyDescent="0.2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</row>
    <row r="1242" spans="1:19" x14ac:dyDescent="0.2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</row>
    <row r="1243" spans="1:19" x14ac:dyDescent="0.2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</row>
    <row r="1244" spans="1:19" x14ac:dyDescent="0.2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</row>
    <row r="1245" spans="1:19" x14ac:dyDescent="0.2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</row>
    <row r="1246" spans="1:19" x14ac:dyDescent="0.2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</row>
    <row r="1247" spans="1:19" x14ac:dyDescent="0.2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</row>
    <row r="1248" spans="1:19" x14ac:dyDescent="0.2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</row>
    <row r="1249" spans="1:19" x14ac:dyDescent="0.2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</row>
    <row r="1250" spans="1:19" x14ac:dyDescent="0.2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</row>
    <row r="1251" spans="1:19" x14ac:dyDescent="0.2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</row>
    <row r="1252" spans="1:19" x14ac:dyDescent="0.2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</row>
    <row r="1258" spans="1:19" x14ac:dyDescent="0.2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</row>
    <row r="1259" spans="1:19" x14ac:dyDescent="0.2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</row>
    <row r="1260" spans="1:19" x14ac:dyDescent="0.2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</row>
    <row r="1261" spans="1:19" x14ac:dyDescent="0.2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</row>
    <row r="1262" spans="1:19" x14ac:dyDescent="0.2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</row>
    <row r="1263" spans="1:19" x14ac:dyDescent="0.2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</row>
    <row r="1264" spans="1:19" x14ac:dyDescent="0.2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</row>
    <row r="1265" spans="1:19" x14ac:dyDescent="0.2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</row>
    <row r="1266" spans="1:19" x14ac:dyDescent="0.2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</row>
    <row r="1272" spans="1:19" x14ac:dyDescent="0.2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</row>
    <row r="1273" spans="1:19" x14ac:dyDescent="0.2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</row>
    <row r="1274" spans="1:19" x14ac:dyDescent="0.2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</row>
    <row r="1275" spans="1:19" x14ac:dyDescent="0.2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</row>
    <row r="1276" spans="1:19" x14ac:dyDescent="0.2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</row>
    <row r="1277" spans="1:19" x14ac:dyDescent="0.2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</row>
    <row r="1278" spans="1:19" x14ac:dyDescent="0.2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</row>
    <row r="1279" spans="1:19" x14ac:dyDescent="0.2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</row>
    <row r="1285" spans="1:19" x14ac:dyDescent="0.2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</row>
    <row r="1286" spans="1:19" x14ac:dyDescent="0.2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</row>
    <row r="1287" spans="1:19" x14ac:dyDescent="0.2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</row>
    <row r="1293" spans="1:19" x14ac:dyDescent="0.2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</row>
    <row r="1294" spans="1:19" x14ac:dyDescent="0.2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</row>
    <row r="1300" spans="1:19" x14ac:dyDescent="0.2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</row>
    <row r="1301" spans="1:19" x14ac:dyDescent="0.2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</row>
    <row r="1302" spans="1:19" x14ac:dyDescent="0.2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</row>
    <row r="1303" spans="1:19" x14ac:dyDescent="0.2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</row>
    <row r="1304" spans="1:19" x14ac:dyDescent="0.2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</row>
    <row r="1305" spans="1:19" x14ac:dyDescent="0.2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</row>
    <row r="1306" spans="1:19" x14ac:dyDescent="0.2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</row>
    <row r="1307" spans="1:19" x14ac:dyDescent="0.2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</row>
    <row r="1313" spans="1:19" x14ac:dyDescent="0.2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</row>
    <row r="1314" spans="1:19" x14ac:dyDescent="0.2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</row>
    <row r="1315" spans="1:19" x14ac:dyDescent="0.2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</row>
    <row r="1316" spans="1:19" x14ac:dyDescent="0.2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</row>
    <row r="1317" spans="1:19" x14ac:dyDescent="0.2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</row>
    <row r="1318" spans="1:19" x14ac:dyDescent="0.2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</row>
    <row r="1319" spans="1:19" x14ac:dyDescent="0.2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</row>
    <row r="1320" spans="1:19" x14ac:dyDescent="0.2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</row>
    <row r="1326" spans="1:19" x14ac:dyDescent="0.2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</row>
    <row r="1327" spans="1:19" x14ac:dyDescent="0.2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</row>
    <row r="1328" spans="1:19" x14ac:dyDescent="0.2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</row>
    <row r="1329" spans="1:19" x14ac:dyDescent="0.2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</row>
    <row r="1330" spans="1:19" x14ac:dyDescent="0.2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</row>
    <row r="1331" spans="1:19" x14ac:dyDescent="0.2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</row>
    <row r="1332" spans="1:19" x14ac:dyDescent="0.2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</row>
    <row r="1333" spans="1:19" x14ac:dyDescent="0.2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</row>
    <row r="1334" spans="1:19" x14ac:dyDescent="0.2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</row>
    <row r="1335" spans="1:19" x14ac:dyDescent="0.2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</row>
    <row r="1336" spans="1:19" x14ac:dyDescent="0.2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</row>
    <row r="1337" spans="1:19" x14ac:dyDescent="0.2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</row>
    <row r="1343" spans="1:19" x14ac:dyDescent="0.2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</row>
    <row r="1344" spans="1:19" x14ac:dyDescent="0.2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</row>
    <row r="1350" spans="1:19" x14ac:dyDescent="0.2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</row>
    <row r="1351" spans="1:19" x14ac:dyDescent="0.2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</row>
    <row r="1352" spans="1:19" x14ac:dyDescent="0.2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</row>
    <row r="1353" spans="1:19" x14ac:dyDescent="0.2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</row>
    <row r="1354" spans="1:19" x14ac:dyDescent="0.2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</row>
    <row r="1355" spans="1:19" x14ac:dyDescent="0.2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</row>
    <row r="1361" spans="1:19" x14ac:dyDescent="0.2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</row>
    <row r="1362" spans="1:19" x14ac:dyDescent="0.2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</row>
    <row r="1363" spans="1:19" x14ac:dyDescent="0.2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</row>
    <row r="1364" spans="1:19" x14ac:dyDescent="0.2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</row>
    <row r="1365" spans="1:19" x14ac:dyDescent="0.2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</row>
    <row r="1366" spans="1:19" x14ac:dyDescent="0.2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</row>
    <row r="1367" spans="1:19" x14ac:dyDescent="0.2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</row>
    <row r="1368" spans="1:19" x14ac:dyDescent="0.2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</row>
    <row r="1369" spans="1:19" x14ac:dyDescent="0.2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</row>
    <row r="1375" spans="1:19" x14ac:dyDescent="0.2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</row>
    <row r="1376" spans="1:19" x14ac:dyDescent="0.2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</row>
    <row r="1377" spans="1:19" x14ac:dyDescent="0.2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</row>
    <row r="1378" spans="1:19" x14ac:dyDescent="0.2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</row>
    <row r="1379" spans="1:19" x14ac:dyDescent="0.2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</row>
    <row r="1380" spans="1:19" x14ac:dyDescent="0.2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</row>
    <row r="1381" spans="1:19" x14ac:dyDescent="0.2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</row>
    <row r="1387" spans="1:19" x14ac:dyDescent="0.2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</row>
    <row r="1388" spans="1:19" x14ac:dyDescent="0.2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</row>
    <row r="1389" spans="1:19" x14ac:dyDescent="0.2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</row>
    <row r="1390" spans="1:19" x14ac:dyDescent="0.2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</row>
    <row r="1391" spans="1:19" x14ac:dyDescent="0.2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</row>
    <row r="1392" spans="1:19" x14ac:dyDescent="0.2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</row>
    <row r="1393" spans="1:19" x14ac:dyDescent="0.2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</row>
    <row r="1394" spans="1:19" x14ac:dyDescent="0.2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</row>
    <row r="1395" spans="1:19" x14ac:dyDescent="0.2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</row>
    <row r="1401" spans="1:19" x14ac:dyDescent="0.2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</row>
    <row r="1402" spans="1:19" x14ac:dyDescent="0.2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</row>
    <row r="1403" spans="1:19" x14ac:dyDescent="0.2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</row>
    <row r="1404" spans="1:19" x14ac:dyDescent="0.2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</row>
    <row r="1405" spans="1:19" x14ac:dyDescent="0.2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</row>
    <row r="1406" spans="1:19" x14ac:dyDescent="0.2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</row>
    <row r="1407" spans="1:19" x14ac:dyDescent="0.2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</row>
    <row r="1408" spans="1:19" x14ac:dyDescent="0.2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</row>
    <row r="1409" spans="1:19" x14ac:dyDescent="0.2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</row>
    <row r="1410" spans="1:19" x14ac:dyDescent="0.2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</row>
    <row r="1411" spans="1:19" x14ac:dyDescent="0.2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</row>
    <row r="1412" spans="1:19" x14ac:dyDescent="0.2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</row>
    <row r="1413" spans="1:19" x14ac:dyDescent="0.2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</row>
    <row r="1414" spans="1:19" x14ac:dyDescent="0.2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</row>
    <row r="1415" spans="1:19" x14ac:dyDescent="0.2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</row>
    <row r="1416" spans="1:19" x14ac:dyDescent="0.2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</row>
    <row r="1417" spans="1:19" x14ac:dyDescent="0.2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</row>
    <row r="1418" spans="1:19" x14ac:dyDescent="0.2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</row>
    <row r="1419" spans="1:19" x14ac:dyDescent="0.2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</row>
    <row r="1425" spans="1:19" x14ac:dyDescent="0.2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</row>
    <row r="1426" spans="1:19" x14ac:dyDescent="0.2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</row>
    <row r="1427" spans="1:19" x14ac:dyDescent="0.2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</row>
    <row r="1428" spans="1:19" x14ac:dyDescent="0.2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</row>
    <row r="1429" spans="1:19" x14ac:dyDescent="0.2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</row>
    <row r="1430" spans="1:19" x14ac:dyDescent="0.2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</row>
    <row r="1431" spans="1:19" x14ac:dyDescent="0.2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</row>
    <row r="1432" spans="1:19" x14ac:dyDescent="0.2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</row>
    <row r="1438" spans="1:19" x14ac:dyDescent="0.2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</row>
    <row r="1439" spans="1:19" x14ac:dyDescent="0.2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</row>
    <row r="1440" spans="1:19" x14ac:dyDescent="0.2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</row>
    <row r="1441" spans="1:19" x14ac:dyDescent="0.2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</row>
    <row r="1442" spans="1:19" x14ac:dyDescent="0.2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</row>
    <row r="1443" spans="1:19" x14ac:dyDescent="0.2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</row>
    <row r="1444" spans="1:19" x14ac:dyDescent="0.2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</row>
    <row r="1445" spans="1:19" x14ac:dyDescent="0.2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</row>
    <row r="1446" spans="1:19" x14ac:dyDescent="0.2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</row>
    <row r="1447" spans="1:19" x14ac:dyDescent="0.2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</row>
    <row r="1453" spans="1:19" x14ac:dyDescent="0.2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</row>
    <row r="1454" spans="1:19" x14ac:dyDescent="0.2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</row>
    <row r="1460" spans="1:19" x14ac:dyDescent="0.2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</row>
    <row r="1461" spans="1:19" x14ac:dyDescent="0.2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</row>
    <row r="1462" spans="1:19" x14ac:dyDescent="0.2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</row>
    <row r="1463" spans="1:19" x14ac:dyDescent="0.2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</row>
    <row r="1464" spans="1:19" x14ac:dyDescent="0.2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</row>
    <row r="1465" spans="1:19" x14ac:dyDescent="0.2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</row>
    <row r="1466" spans="1:19" x14ac:dyDescent="0.2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</row>
    <row r="1467" spans="1:19" x14ac:dyDescent="0.2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</row>
    <row r="1468" spans="1:19" x14ac:dyDescent="0.2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</row>
    <row r="1474" spans="1:19" x14ac:dyDescent="0.2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</row>
    <row r="1475" spans="1:19" x14ac:dyDescent="0.2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</row>
    <row r="1476" spans="1:19" x14ac:dyDescent="0.2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</row>
    <row r="1477" spans="1:19" x14ac:dyDescent="0.2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</row>
    <row r="1478" spans="1:19" x14ac:dyDescent="0.2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</row>
    <row r="1484" spans="1:19" x14ac:dyDescent="0.2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</row>
    <row r="1485" spans="1:19" x14ac:dyDescent="0.2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</row>
    <row r="1486" spans="1:19" x14ac:dyDescent="0.2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</row>
    <row r="1487" spans="1:19" x14ac:dyDescent="0.2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</row>
    <row r="1488" spans="1:19" x14ac:dyDescent="0.2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</row>
    <row r="1489" spans="1:19" x14ac:dyDescent="0.2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</row>
    <row r="1490" spans="1:19" x14ac:dyDescent="0.2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</row>
    <row r="1491" spans="1:19" x14ac:dyDescent="0.2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</row>
    <row r="1492" spans="1:19" x14ac:dyDescent="0.2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</row>
    <row r="1493" spans="1:19" x14ac:dyDescent="0.2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</row>
    <row r="1494" spans="1:19" x14ac:dyDescent="0.2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</row>
    <row r="1495" spans="1:19" x14ac:dyDescent="0.2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</row>
    <row r="1496" spans="1:19" x14ac:dyDescent="0.2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</row>
  </sheetData>
  <mergeCells count="2">
    <mergeCell ref="A1:N1"/>
    <mergeCell ref="A2:N2"/>
  </mergeCells>
  <printOptions horizontalCentered="1"/>
  <pageMargins left="0.25" right="0.25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2EC2-AC96-44CE-ABEC-E063B42481C4}">
  <dimension ref="E13:U75"/>
  <sheetViews>
    <sheetView workbookViewId="0">
      <selection activeCell="S19" sqref="S19"/>
    </sheetView>
  </sheetViews>
  <sheetFormatPr baseColWidth="10" defaultRowHeight="11.25" x14ac:dyDescent="0.2"/>
  <cols>
    <col min="7" max="7" width="13.5" bestFit="1" customWidth="1"/>
  </cols>
  <sheetData>
    <row r="13" spans="7:7" x14ac:dyDescent="0.2">
      <c r="G13" s="1">
        <f>G18</f>
        <v>5075</v>
      </c>
    </row>
    <row r="14" spans="7:7" x14ac:dyDescent="0.2">
      <c r="G14">
        <f>((G13*0.1)+G13)</f>
        <v>5582.5</v>
      </c>
    </row>
    <row r="18" spans="5:21" ht="12.75" x14ac:dyDescent="0.2">
      <c r="E18" t="s">
        <v>164</v>
      </c>
      <c r="G18" s="4">
        <f>10150/2</f>
        <v>5075</v>
      </c>
      <c r="I18" s="1" t="e">
        <f>#REF!</f>
        <v>#REF!</v>
      </c>
      <c r="K18" s="1">
        <v>0.01</v>
      </c>
      <c r="L18" s="1">
        <f>K19-0.01</f>
        <v>368.1</v>
      </c>
      <c r="M18" s="1">
        <v>0</v>
      </c>
      <c r="N18" s="5">
        <v>1.9199999999999998E-2</v>
      </c>
      <c r="S18" s="13">
        <v>13000</v>
      </c>
      <c r="U18" s="11">
        <f>S18*2</f>
        <v>26000</v>
      </c>
    </row>
    <row r="19" spans="5:21" ht="12.75" x14ac:dyDescent="0.2">
      <c r="E19" t="s">
        <v>165</v>
      </c>
      <c r="G19" s="4">
        <f>LOOKUP(G18,K18:K28)</f>
        <v>3124.36</v>
      </c>
      <c r="K19" s="1">
        <v>368.11</v>
      </c>
      <c r="L19" s="1">
        <f t="shared" ref="L19:L27" si="0">K20-0.01</f>
        <v>3124.35</v>
      </c>
      <c r="M19" s="1">
        <v>7.05</v>
      </c>
      <c r="N19" s="5">
        <v>6.4000000000000001E-2</v>
      </c>
      <c r="S19" s="13">
        <f>S18*0.3</f>
        <v>3900</v>
      </c>
    </row>
    <row r="20" spans="5:21" ht="12.75" x14ac:dyDescent="0.2">
      <c r="E20" t="s">
        <v>166</v>
      </c>
      <c r="G20" s="6">
        <f>G18-G19</f>
        <v>1950.6399999999999</v>
      </c>
      <c r="I20" t="e">
        <f>I18/2</f>
        <v>#REF!</v>
      </c>
      <c r="K20" s="1">
        <v>3124.36</v>
      </c>
      <c r="L20" s="1">
        <f t="shared" si="0"/>
        <v>5490.75</v>
      </c>
      <c r="M20" s="1">
        <v>183.45</v>
      </c>
      <c r="N20" s="5">
        <v>0.10879999999999999</v>
      </c>
      <c r="S20" s="13">
        <f>S18+S19</f>
        <v>16900</v>
      </c>
    </row>
    <row r="21" spans="5:21" ht="12.75" x14ac:dyDescent="0.2">
      <c r="E21" t="s">
        <v>167</v>
      </c>
      <c r="G21" s="7">
        <f>LOOKUP(G18,K18:K28,N18:N28)</f>
        <v>0.10879999999999999</v>
      </c>
      <c r="K21" s="1">
        <v>5490.76</v>
      </c>
      <c r="L21" s="1">
        <f t="shared" si="0"/>
        <v>6382.8</v>
      </c>
      <c r="M21" s="1">
        <v>441</v>
      </c>
      <c r="N21" s="5">
        <v>0.16</v>
      </c>
      <c r="S21" s="13"/>
    </row>
    <row r="22" spans="5:21" ht="12.75" x14ac:dyDescent="0.2">
      <c r="E22" t="s">
        <v>168</v>
      </c>
      <c r="G22" s="6">
        <f>G20*G21</f>
        <v>212.22963199999998</v>
      </c>
      <c r="K22" s="1">
        <v>6382.81</v>
      </c>
      <c r="L22" s="1">
        <f t="shared" si="0"/>
        <v>7641.9</v>
      </c>
      <c r="M22" s="1">
        <v>583.65</v>
      </c>
      <c r="N22" s="5">
        <v>0.1792</v>
      </c>
      <c r="S22" s="13">
        <f>S20/2</f>
        <v>8450</v>
      </c>
    </row>
    <row r="23" spans="5:21" ht="12.75" x14ac:dyDescent="0.2">
      <c r="E23" t="s">
        <v>169</v>
      </c>
      <c r="G23" s="4">
        <f>LOOKUP(G18,K18:K28,M18:M28)</f>
        <v>183.45</v>
      </c>
      <c r="K23" s="1">
        <v>7641.91</v>
      </c>
      <c r="L23" s="1">
        <f t="shared" si="0"/>
        <v>15412.8</v>
      </c>
      <c r="M23" s="1">
        <v>809.25</v>
      </c>
      <c r="N23" s="5">
        <v>0.21360000000000001</v>
      </c>
    </row>
    <row r="24" spans="5:21" ht="12.75" x14ac:dyDescent="0.2">
      <c r="E24" t="s">
        <v>170</v>
      </c>
      <c r="G24" s="6">
        <f>G22+G23</f>
        <v>395.67963199999997</v>
      </c>
      <c r="K24" s="1">
        <v>15412.81</v>
      </c>
      <c r="L24" s="1">
        <f t="shared" si="0"/>
        <v>24292.65</v>
      </c>
      <c r="M24" s="1">
        <v>2469.15</v>
      </c>
      <c r="N24" s="5">
        <v>0.23519999999999999</v>
      </c>
    </row>
    <row r="25" spans="5:21" ht="12.75" x14ac:dyDescent="0.2">
      <c r="E25" t="s">
        <v>171</v>
      </c>
      <c r="G25" s="4">
        <f>LOOKUP(G18,K33:K43,M33:M43)</f>
        <v>0</v>
      </c>
      <c r="K25" s="1">
        <v>24292.66</v>
      </c>
      <c r="L25" s="1">
        <f t="shared" si="0"/>
        <v>46378.5</v>
      </c>
      <c r="M25" s="1">
        <v>4557.75</v>
      </c>
      <c r="N25" s="5">
        <v>0.3</v>
      </c>
    </row>
    <row r="26" spans="5:21" ht="12.75" x14ac:dyDescent="0.2">
      <c r="E26" t="s">
        <v>172</v>
      </c>
      <c r="G26" s="8">
        <f>G24-G25</f>
        <v>395.67963199999997</v>
      </c>
      <c r="K26" s="1">
        <v>46378.51</v>
      </c>
      <c r="L26" s="1">
        <f t="shared" si="0"/>
        <v>61838.1</v>
      </c>
      <c r="M26" s="1">
        <v>11183.4</v>
      </c>
      <c r="N26" s="5">
        <v>0.32</v>
      </c>
    </row>
    <row r="27" spans="5:21" ht="12.75" x14ac:dyDescent="0.2">
      <c r="G27" s="4"/>
      <c r="K27" s="1">
        <v>61838.11</v>
      </c>
      <c r="L27" s="1">
        <f t="shared" si="0"/>
        <v>185514.3</v>
      </c>
      <c r="M27" s="1">
        <v>16130.55</v>
      </c>
      <c r="N27" s="5">
        <v>0.34</v>
      </c>
    </row>
    <row r="28" spans="5:21" ht="12.75" x14ac:dyDescent="0.2">
      <c r="G28" s="4"/>
      <c r="K28" s="1">
        <v>185514.31</v>
      </c>
      <c r="L28" s="1"/>
      <c r="M28" s="1">
        <v>58180.35</v>
      </c>
      <c r="N28" s="5">
        <v>0.35</v>
      </c>
    </row>
    <row r="29" spans="5:21" ht="12.75" x14ac:dyDescent="0.2">
      <c r="E29" t="s">
        <v>173</v>
      </c>
      <c r="G29" s="4">
        <f>G18</f>
        <v>5075</v>
      </c>
      <c r="M29" s="1"/>
    </row>
    <row r="30" spans="5:21" ht="12.75" x14ac:dyDescent="0.2">
      <c r="E30" t="s">
        <v>174</v>
      </c>
      <c r="G30" s="4">
        <f>G18*0.3</f>
        <v>1522.5</v>
      </c>
      <c r="H30" t="s">
        <v>181</v>
      </c>
    </row>
    <row r="31" spans="5:21" ht="12.75" x14ac:dyDescent="0.2">
      <c r="E31" t="s">
        <v>175</v>
      </c>
      <c r="G31" s="4">
        <f>G26</f>
        <v>395.67963199999997</v>
      </c>
    </row>
    <row r="32" spans="5:21" ht="12.75" x14ac:dyDescent="0.2">
      <c r="E32" t="s">
        <v>176</v>
      </c>
      <c r="G32" s="9">
        <f>G29+G30-G31</f>
        <v>6201.8203679999997</v>
      </c>
    </row>
    <row r="33" spans="7:13" ht="12.75" x14ac:dyDescent="0.2">
      <c r="G33" s="10"/>
      <c r="K33" s="1">
        <v>0.01</v>
      </c>
      <c r="L33" s="1">
        <f>K34-0.01</f>
        <v>872.85</v>
      </c>
      <c r="M33" s="1">
        <v>200.85</v>
      </c>
    </row>
    <row r="34" spans="7:13" x14ac:dyDescent="0.2">
      <c r="G34" s="13"/>
      <c r="K34" s="1">
        <v>872.86</v>
      </c>
      <c r="L34" s="1">
        <f t="shared" ref="L34:L42" si="1">K35-0.01</f>
        <v>1309.2</v>
      </c>
      <c r="M34" s="1">
        <v>200.7</v>
      </c>
    </row>
    <row r="35" spans="7:13" x14ac:dyDescent="0.2">
      <c r="G35" s="13"/>
      <c r="K35" s="1">
        <v>1309.21</v>
      </c>
      <c r="L35" s="1">
        <f t="shared" si="1"/>
        <v>1713.6</v>
      </c>
      <c r="M35" s="1">
        <v>200.7</v>
      </c>
    </row>
    <row r="36" spans="7:13" x14ac:dyDescent="0.2">
      <c r="K36" s="1">
        <v>1713.61</v>
      </c>
      <c r="L36" s="1">
        <f t="shared" si="1"/>
        <v>1745.7</v>
      </c>
      <c r="M36" s="1">
        <v>193.8</v>
      </c>
    </row>
    <row r="37" spans="7:13" x14ac:dyDescent="0.2">
      <c r="K37" s="1">
        <v>1745.71</v>
      </c>
      <c r="L37" s="1">
        <f t="shared" si="1"/>
        <v>2193.75</v>
      </c>
      <c r="M37" s="1">
        <v>188.7</v>
      </c>
    </row>
    <row r="38" spans="7:13" x14ac:dyDescent="0.2">
      <c r="G38">
        <v>15293.37</v>
      </c>
      <c r="K38" s="1">
        <v>2193.7600000000002</v>
      </c>
      <c r="L38" s="1">
        <f t="shared" si="1"/>
        <v>2327.5499999999997</v>
      </c>
      <c r="M38" s="1">
        <v>174.75</v>
      </c>
    </row>
    <row r="39" spans="7:13" x14ac:dyDescent="0.2">
      <c r="K39" s="1">
        <v>2327.56</v>
      </c>
      <c r="L39" s="1">
        <f t="shared" si="1"/>
        <v>2632.6499999999996</v>
      </c>
      <c r="M39" s="1">
        <v>160.35</v>
      </c>
    </row>
    <row r="40" spans="7:13" x14ac:dyDescent="0.2">
      <c r="K40" s="1">
        <v>2632.66</v>
      </c>
      <c r="L40" s="1">
        <f t="shared" si="1"/>
        <v>3071.3999999999996</v>
      </c>
      <c r="M40" s="1">
        <v>145.35</v>
      </c>
    </row>
    <row r="41" spans="7:13" x14ac:dyDescent="0.2">
      <c r="K41" s="1">
        <v>3071.41</v>
      </c>
      <c r="L41" s="1">
        <f t="shared" si="1"/>
        <v>3510.1499999999996</v>
      </c>
      <c r="M41" s="1">
        <v>125.1</v>
      </c>
    </row>
    <row r="42" spans="7:13" ht="12.75" x14ac:dyDescent="0.2">
      <c r="G42" s="4">
        <f>G32-G38</f>
        <v>-9091.549632000002</v>
      </c>
      <c r="K42" s="1">
        <v>3510.16</v>
      </c>
      <c r="L42" s="1">
        <f t="shared" si="1"/>
        <v>3642.6</v>
      </c>
      <c r="M42" s="1">
        <v>107.4</v>
      </c>
    </row>
    <row r="43" spans="7:13" x14ac:dyDescent="0.2">
      <c r="K43" s="1">
        <v>3642.61</v>
      </c>
      <c r="L43" s="1"/>
      <c r="M43" s="1">
        <v>0</v>
      </c>
    </row>
    <row r="44" spans="7:13" x14ac:dyDescent="0.2">
      <c r="K44" s="1"/>
      <c r="L44" s="1"/>
      <c r="M44" s="1"/>
    </row>
    <row r="45" spans="7:13" x14ac:dyDescent="0.2">
      <c r="K45" s="1"/>
      <c r="L45" s="1"/>
      <c r="M45" s="1"/>
    </row>
    <row r="46" spans="7:13" x14ac:dyDescent="0.2">
      <c r="K46" s="1"/>
      <c r="L46" s="1"/>
      <c r="M46" s="1"/>
    </row>
    <row r="47" spans="7:13" x14ac:dyDescent="0.2">
      <c r="K47" s="1"/>
      <c r="L47" s="1"/>
      <c r="M47" s="1"/>
    </row>
    <row r="48" spans="7:13" x14ac:dyDescent="0.2">
      <c r="K48" s="1"/>
      <c r="L48" s="1"/>
      <c r="M48" s="1"/>
    </row>
    <row r="49" spans="5:13" x14ac:dyDescent="0.2">
      <c r="K49" s="1"/>
      <c r="L49" s="1"/>
      <c r="M49" s="1"/>
    </row>
    <row r="52" spans="5:13" x14ac:dyDescent="0.2">
      <c r="E52" t="s">
        <v>177</v>
      </c>
    </row>
    <row r="54" spans="5:13" ht="12.75" x14ac:dyDescent="0.2">
      <c r="E54" t="s">
        <v>164</v>
      </c>
      <c r="G54" s="4" t="e">
        <f>#REF!</f>
        <v>#REF!</v>
      </c>
    </row>
    <row r="55" spans="5:13" ht="12.75" x14ac:dyDescent="0.2">
      <c r="E55" t="s">
        <v>165</v>
      </c>
      <c r="G55" s="4" t="e">
        <f>LOOKUP(G54,K18:K28)</f>
        <v>#REF!</v>
      </c>
    </row>
    <row r="56" spans="5:13" ht="12.75" x14ac:dyDescent="0.2">
      <c r="E56" t="s">
        <v>166</v>
      </c>
      <c r="G56" s="6" t="e">
        <f>G54-G55</f>
        <v>#REF!</v>
      </c>
    </row>
    <row r="57" spans="5:13" ht="12.75" x14ac:dyDescent="0.2">
      <c r="E57" t="s">
        <v>167</v>
      </c>
      <c r="G57" s="7" t="e">
        <f>LOOKUP(G54,K18:K28,N18:N28)</f>
        <v>#REF!</v>
      </c>
    </row>
    <row r="58" spans="5:13" ht="12.75" x14ac:dyDescent="0.2">
      <c r="E58" t="s">
        <v>168</v>
      </c>
      <c r="G58" s="6" t="e">
        <f>G56*G57</f>
        <v>#REF!</v>
      </c>
    </row>
    <row r="59" spans="5:13" ht="12.75" x14ac:dyDescent="0.2">
      <c r="E59" t="s">
        <v>169</v>
      </c>
      <c r="G59" s="4" t="e">
        <f>LOOKUP(G54,K18:K28,M18:M28)</f>
        <v>#REF!</v>
      </c>
    </row>
    <row r="60" spans="5:13" ht="12.75" x14ac:dyDescent="0.2">
      <c r="E60" t="s">
        <v>170</v>
      </c>
      <c r="G60" s="6" t="e">
        <f>G58+G59</f>
        <v>#REF!</v>
      </c>
    </row>
    <row r="61" spans="5:13" ht="12.75" x14ac:dyDescent="0.2">
      <c r="E61" t="s">
        <v>171</v>
      </c>
      <c r="G61" s="4" t="e">
        <f>LOOKUP(G54,K33:K43,M33:M43)</f>
        <v>#REF!</v>
      </c>
    </row>
    <row r="62" spans="5:13" ht="12.75" x14ac:dyDescent="0.2">
      <c r="E62" t="s">
        <v>172</v>
      </c>
      <c r="G62" s="8" t="e">
        <f>G60-G61</f>
        <v>#REF!</v>
      </c>
    </row>
    <row r="63" spans="5:13" ht="12.75" x14ac:dyDescent="0.2">
      <c r="G63" s="4"/>
    </row>
    <row r="64" spans="5:13" ht="12.75" x14ac:dyDescent="0.2">
      <c r="G64" s="4"/>
    </row>
    <row r="65" spans="5:13" ht="12.75" x14ac:dyDescent="0.2">
      <c r="E65" t="s">
        <v>173</v>
      </c>
      <c r="G65" s="10" t="e">
        <f>G54</f>
        <v>#REF!</v>
      </c>
    </row>
    <row r="66" spans="5:13" ht="12.75" x14ac:dyDescent="0.2">
      <c r="E66" t="s">
        <v>174</v>
      </c>
      <c r="G66" s="10" t="e">
        <f>G54*0.3</f>
        <v>#REF!</v>
      </c>
    </row>
    <row r="67" spans="5:13" ht="12.75" x14ac:dyDescent="0.2">
      <c r="G67" s="10" t="e">
        <f>((G65+G66)*8.33%)</f>
        <v>#REF!</v>
      </c>
    </row>
    <row r="68" spans="5:13" ht="12.75" x14ac:dyDescent="0.2">
      <c r="E68" t="s">
        <v>175</v>
      </c>
      <c r="G68" s="10" t="e">
        <f>G62</f>
        <v>#REF!</v>
      </c>
    </row>
    <row r="69" spans="5:13" ht="12.75" x14ac:dyDescent="0.2">
      <c r="E69" t="s">
        <v>176</v>
      </c>
      <c r="G69" s="12" t="e">
        <f>G65+G66+G67-G68</f>
        <v>#REF!</v>
      </c>
    </row>
    <row r="70" spans="5:13" ht="12.75" x14ac:dyDescent="0.2">
      <c r="E70" t="s">
        <v>178</v>
      </c>
      <c r="G70" s="10" t="e">
        <f>G67*2</f>
        <v>#REF!</v>
      </c>
    </row>
    <row r="71" spans="5:13" ht="12.75" x14ac:dyDescent="0.2">
      <c r="E71" t="s">
        <v>180</v>
      </c>
      <c r="G71" s="10" t="e">
        <f>G69-G70</f>
        <v>#REF!</v>
      </c>
    </row>
    <row r="72" spans="5:13" ht="12.75" x14ac:dyDescent="0.2">
      <c r="E72" t="s">
        <v>179</v>
      </c>
      <c r="G72" s="10" t="e">
        <f>G71/2</f>
        <v>#REF!</v>
      </c>
      <c r="H72" s="13"/>
      <c r="I72" s="11"/>
    </row>
    <row r="73" spans="5:13" ht="12.75" x14ac:dyDescent="0.2">
      <c r="G73" s="10"/>
      <c r="L73" s="11"/>
    </row>
    <row r="74" spans="5:13" ht="12.75" x14ac:dyDescent="0.2">
      <c r="G74" s="10"/>
    </row>
    <row r="75" spans="5:13" x14ac:dyDescent="0.2">
      <c r="G75" s="13"/>
      <c r="M7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Ingresos</vt:lpstr>
      <vt:lpstr>Hoja1</vt:lpstr>
      <vt:lpstr>'Resumen Ingresos'!Área_de_impresión</vt:lpstr>
      <vt:lpstr>'Resumen Ingresos'!Títulos_a_imprimir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Tesorero</dc:creator>
  <cp:lastModifiedBy>Tes-memo</cp:lastModifiedBy>
  <cp:lastPrinted>2024-03-22T20:21:44Z</cp:lastPrinted>
  <dcterms:created xsi:type="dcterms:W3CDTF">2021-12-02T17:42:52Z</dcterms:created>
  <dcterms:modified xsi:type="dcterms:W3CDTF">2024-03-22T20:24:29Z</dcterms:modified>
</cp:coreProperties>
</file>